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6\"/>
    </mc:Choice>
  </mc:AlternateContent>
  <xr:revisionPtr revIDLastSave="0" documentId="13_ncr:1_{BD40ADB4-7407-4A12-8E36-F443BD433BDC}" xr6:coauthVersionLast="47" xr6:coauthVersionMax="47" xr10:uidLastSave="{00000000-0000-0000-0000-000000000000}"/>
  <workbookProtection workbookAlgorithmName="SHA-512" workbookHashValue="wflJ5NXU9M0MHMJ8NdRXFPEMdBmXEEFQGiRGouqVTtaqZ5AkdDgzr6Gronh2K5oc4OXQ7x+4vSYJ+LyBXi3NWw==" workbookSaltValue="skNbza+4DKzfsdx1QG+6Cg=="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B10" i="4"/>
  <c r="AD8" i="4"/>
  <c r="I8" i="4"/>
  <c r="B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<sst xmlns="http://schemas.openxmlformats.org/spreadsheetml/2006/main" count="236" uniqueCount="116">
  <si>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</si>
  <si>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</si>
  <si>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</si>
  <si>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</si>
  <si>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</si>
  <si>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</si>
  <si>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</si>
  <si>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</si>
  <si>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</si>
  <si>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</si>
  <si>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</si>
  <si>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</si>
  <si>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</si>
  <si>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</si>
  <si>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</si>
  <si>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</si>
  <si>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</si>
  <si>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</si>
  <si>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</si>
  <si>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</si>
  <si>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</si>
  <si>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</si>
  <si>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</si>
  <si>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</si>
  <si>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</si>
  <si>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</si>
  <si>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</si>
  <si>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</si>
  <si>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</si>
  <si>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</si>
  <si>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</si>
  <si>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</si>
  <si>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</si>
  <si>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</si>
  <si>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</si>
  <si>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</si>
  <si>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</si>
  <si>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</si>
  <si>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</si>
  <si>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</si>
  <si>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</si>
  <si>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</si>
  <si>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</si>
  <si>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</si>
  <si>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</si>
  <si>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</si>
  <si>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</si>
  <si>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</si>
  <si>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</si>
  <si>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</si>
  <si>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</si>
  <si>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</si>
  <si>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</si>
  <si>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</si>
  <si>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</si>
  <si>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</si>
  <si>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</si>
  <si>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</si>
  <si>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</si>
  <si>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</si>
  <si>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</si>
  <si>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</si>
  <si>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</si>
  <si>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</si>
  <si>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</si>
  <si>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</si>
  <si>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</si>
  <si>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</si>
  <si>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</si>
  <si>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</si>
  <si>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</si>
  <si>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</si>
  <si>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</si>
  <si>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</si>
  <si>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</si>
  <si>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</si>
  <si>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</si>
  <si>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</si>
  <si>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</si>
  <si>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</si>
  <si>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</si>
  <si>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</si>
  <si>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</si>
  <si>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</si>
  <si>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</si>
  <si>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</si>
  <si>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</si>
  <si>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</si>
  <si>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</si>
  <si>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</si>
  <si>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</si>
  <si>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</si>
  <si>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</si>
  <si>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</si>
  <si>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</si>
  <si>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</si>
  <si>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</si>
  <si>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</si>
  <si>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</si>
  <si>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</si>
  <si>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</si>
  <si>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</si>
  <si>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</si>
  <si>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</si>
  <si>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</si>
  <si>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</si>
  <si>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</si>
  <si>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</si>
  <si>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</si>
  <si>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</si>
  <si>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</si>
  <si>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</si>
  <si>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</si>
  <si>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注：本市においては、公共下水道事業会計及び特定環境保全公共下水道事業会計を区分せずに会計処理を行っている。その結果、両者の各決算値においては実数値が把握できないことにより便宜的に按分等で算出している項目がある。】
①②令和元年度から令和5年度において、経常収支比率は100％であり、累積欠損金比率も0％であることから、経営状況は良好である。
③流動比率は各年度とも100％を超えており、令和5年度においては547.98％と、支払余力は十分である。
④企業債残高対事業規模比率は、令和5年度においては類似団体平均値より大幅に下回っている。将来的な管路更新に備え計画的に事業を進めるとともに、料金収入に見合った規模の企業債を発行するなど、細やかな分析に基づく対応が継続的に必要である。
⑤経費回収率は100％に達しており、類似団体平均値を上回る水準である。
⑥汚水処理原価はやや下降傾向にあり、類似団体平均値を下回る水準となっている。引き続き有収水量の増加及び維持管理費等の削減に計画的に取り組んでいく。
⑦施設利用率は本市には終末処理場が存在しないため該当値はない。
⑧水洗化率は類似団体平均値と比較して良好である。それぞれの地域における地理的条件等を勘案しながら、より合理的・計画的に、また、費用対効果等を考慮しながらその地域に最適と考えられる手法により事業を進め、更なる水洗化の向上に努める。</t>
    <rPh sb="111" eb="113">
      <t>レイワ</t>
    </rPh>
    <rPh sb="113" eb="114">
      <t>モト</t>
    </rPh>
    <rPh sb="114" eb="116">
      <t>ネンド</t>
    </rPh>
    <rPh sb="118" eb="120">
      <t>レイワ</t>
    </rPh>
    <rPh sb="121" eb="123">
      <t>ネンド</t>
    </rPh>
    <rPh sb="195" eb="197">
      <t>レイワ</t>
    </rPh>
    <rPh sb="198" eb="200">
      <t>ネンド</t>
    </rPh>
    <rPh sb="219" eb="221">
      <t>ジュウブン</t>
    </rPh>
    <rPh sb="241" eb="243">
      <t>レイワ</t>
    </rPh>
    <rPh sb="260" eb="262">
      <t>オオハバ</t>
    </rPh>
    <rPh sb="389" eb="393">
      <t>カコウケイコウ</t>
    </rPh>
    <rPh sb="401" eb="404">
      <t>ヘイキンチ</t>
    </rPh>
    <rPh sb="405" eb="407">
      <t>シタマワ</t>
    </rPh>
    <phoneticPr fontId="4"/>
  </si>
  <si>
    <t>①有形固定資産減価償却率は、類似団体平均値を上回っており、令和元年度以降微増で推移し、令和5年度における類似団体平均との差は8.77ポイントとなっている。
②③管渠老朽化率は0％であり、法定耐用年数を経過した管渠は存在しない。本市においては平成28年度に筑紫野市下水道ストックマネジメント計画を策定しており、管渠の重要度、経過年数などを考慮しながら計画的に施設の更新及び長寿命化対策を行っていく。</t>
    <rPh sb="1" eb="7">
      <t>ユウケイコテイシサン</t>
    </rPh>
    <rPh sb="7" eb="12">
      <t>ゲンカショウキャクリツ</t>
    </rPh>
    <rPh sb="22" eb="24">
      <t>ウワマワ</t>
    </rPh>
    <rPh sb="29" eb="31">
      <t>レイワ</t>
    </rPh>
    <rPh sb="31" eb="34">
      <t>ガンネンド</t>
    </rPh>
    <rPh sb="34" eb="36">
      <t>イコウ</t>
    </rPh>
    <rPh sb="36" eb="38">
      <t>ビゾウ</t>
    </rPh>
    <rPh sb="39" eb="41">
      <t>スイイ</t>
    </rPh>
    <rPh sb="43" eb="45">
      <t>レイワ</t>
    </rPh>
    <rPh sb="46" eb="48">
      <t>ネンド</t>
    </rPh>
    <rPh sb="52" eb="56">
      <t>ルイジダンタイ</t>
    </rPh>
    <rPh sb="56" eb="58">
      <t>ヘイキン</t>
    </rPh>
    <rPh sb="60" eb="61">
      <t>サ</t>
    </rPh>
    <rPh sb="131" eb="134">
      <t>ゲスイドウ</t>
    </rPh>
    <phoneticPr fontId="4"/>
  </si>
  <si>
    <t xml:space="preserve">各種経営指標を確認すると経営状況は概ね良好であることが読み取れるものの、老朽化する管渠の増加、人口減少による使用料収入の減少、物価の上昇など、他団体とも共通する多様な課題が山積している。「２．老朽化の状況について」においても述べたように筑紫野市下水道ストックマネジメント計画に基づき老朽管渠の更新・長寿命化対策を進め、事業費とその財源確保の方策に対する将来的な予測を総合的な見地から行い、両者のバランスを取りながら経営の安定化を持続させることが肝要である。	
														</t>
    <rPh sb="7" eb="9">
      <t>カクニン</t>
    </rPh>
    <rPh sb="27" eb="28">
      <t>ヨ</t>
    </rPh>
    <rPh sb="29" eb="30">
      <t>ト</t>
    </rPh>
    <rPh sb="36" eb="39">
      <t>ロウキュウカ</t>
    </rPh>
    <rPh sb="41" eb="43">
      <t>カンキョ</t>
    </rPh>
    <rPh sb="44" eb="46">
      <t>ゾウカ</t>
    </rPh>
    <rPh sb="47" eb="51">
      <t>ジンコウゲンショウ</t>
    </rPh>
    <rPh sb="54" eb="57">
      <t>シヨウリョウ</t>
    </rPh>
    <rPh sb="57" eb="59">
      <t>シュウニュウ</t>
    </rPh>
    <rPh sb="60" eb="62">
      <t>ゲンショウ</t>
    </rPh>
    <rPh sb="63" eb="65">
      <t>ブッカ</t>
    </rPh>
    <rPh sb="66" eb="68">
      <t>ジョウショウ</t>
    </rPh>
    <rPh sb="71" eb="74">
      <t>タダンタイ</t>
    </rPh>
    <rPh sb="76" eb="78">
      <t>キョウツウ</t>
    </rPh>
    <rPh sb="156" eb="15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</si>
</sst>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71-42B7-B023-AA5C6ADA75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7971-42B7-B023-AA5C6ADA75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18B-492E-A72D-CEFD91A4B6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618B-492E-A72D-CEFD91A4B6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34.96</c:v>
                </c:pt>
                <c:pt idx="1">
                  <c:v>36.770000000000003</c:v>
                </c:pt>
                <c:pt idx="2">
                  <c:v>38.57</c:v>
                </c:pt>
                <c:pt idx="3">
                  <c:v>40.35</c:v>
                </c:pt>
                <c:pt idx="4">
                  <c:v>41.93</c:v>
                </c:pt>
              </c:numCache>
            </c:numRef>
          </c:val>
          <c:extLst>
            <c:ext xmlns:c16="http://schemas.microsoft.com/office/drawing/2014/chart" uri="{C3380CC4-5D6E-409C-BE32-E72D297353CC}">
              <c16:uniqueId val="{00000000-262B-48A9-8D4C-E2FFFCBA73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262B-48A9-8D4C-E2FFFCBA73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CD-4F46-9F19-1F4631F994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97CD-4F46-9F19-1F4631F994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54-4281-89BB-FF8039D7E7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7A54-4281-89BB-FF8039D7E7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393.53</c:v>
                </c:pt>
                <c:pt idx="1">
                  <c:v>463.01</c:v>
                </c:pt>
                <c:pt idx="2">
                  <c:v>499.39</c:v>
                </c:pt>
                <c:pt idx="3">
                  <c:v>545.35</c:v>
                </c:pt>
                <c:pt idx="4">
                  <c:v>547.98</c:v>
                </c:pt>
              </c:numCache>
            </c:numRef>
          </c:val>
          <c:extLst>
            <c:ext xmlns:c16="http://schemas.microsoft.com/office/drawing/2014/chart" uri="{C3380CC4-5D6E-409C-BE32-E72D297353CC}">
              <c16:uniqueId val="{00000000-1043-495F-9E5E-0774829025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1043-495F-9E5E-0774829025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692.06</c:v>
                </c:pt>
                <c:pt idx="1">
                  <c:v>632.54</c:v>
                </c:pt>
                <c:pt idx="2">
                  <c:v>596.34</c:v>
                </c:pt>
                <c:pt idx="3">
                  <c:v>550.94000000000005</c:v>
                </c:pt>
                <c:pt idx="4">
                  <c:v>493.33</c:v>
                </c:pt>
              </c:numCache>
            </c:numRef>
          </c:val>
          <c:extLst>
            <c:ext xmlns:c16="http://schemas.microsoft.com/office/drawing/2014/chart" uri="{C3380CC4-5D6E-409C-BE32-E72D297353CC}">
              <c16:uniqueId val="{00000000-B254-41D5-BED6-AC32464C6A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B254-41D5-BED6-AC32464C6A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5F4-4A5F-83A6-9247BDC57A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95F4-4A5F-83A6-9247BDC57A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166.78</c:v>
                </c:pt>
                <c:pt idx="1">
                  <c:v>166.79</c:v>
                </c:pt>
                <c:pt idx="2">
                  <c:v>166.25</c:v>
                </c:pt>
                <c:pt idx="3">
                  <c:v>165.54</c:v>
                </c:pt>
                <c:pt idx="4">
                  <c:v>165.18</c:v>
                </c:pt>
              </c:numCache>
            </c:numRef>
          </c:val>
          <c:extLst>
            <c:ext xmlns:c16="http://schemas.microsoft.com/office/drawing/2014/chart" uri="{C3380CC4-5D6E-409C-BE32-E72D297353CC}">
              <c16:uniqueId val="{00000000-1FA2-410B-9080-F597DB3815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1FA2-410B-9080-F597DB3815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1C-4929-A720-E7C7F0BCD7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BF1C-4929-A720-E7C7F0BCD7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c:v>
                </c:pt>
                <c:pt idx="1">
                  <c:v>91.19</c:v>
                </c:pt>
                <c:pt idx="2">
                  <c:v>91.25</c:v>
                </c:pt>
                <c:pt idx="3">
                  <c:v>91.71</c:v>
                </c:pt>
                <c:pt idx="4">
                  <c:v>91.98</c:v>
                </c:pt>
              </c:numCache>
            </c:numRef>
          </c:val>
          <c:extLst>
            <c:ext xmlns:c16="http://schemas.microsoft.com/office/drawing/2014/chart" uri="{C3380CC4-5D6E-409C-BE32-E72D297353CC}">
              <c16:uniqueId val="{00000000-3925-43CB-A966-4C7DC69CE8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3925-43CB-A966-4C7DC69CE8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福岡県　筑紫野市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106569</v>
      </c>
      <c r="AM8" s="54"/>
      <c r="AN8" s="54"/>
      <c r="AO8" s="54"/>
      <c r="AP8" s="54"/>
      <c r="AQ8" s="54"/>
      <c r="AR8" s="54"/>
      <c r="AS8" s="54"/>
      <c r="AT8" s="53">
        <f>データ!T6</f>
        <v>87.73</v>
      </c>
      <c r="AU8" s="53"/>
      <c r="AV8" s="53"/>
      <c r="AW8" s="53"/>
      <c r="AX8" s="53"/>
      <c r="AY8" s="53"/>
      <c r="AZ8" s="53"/>
      <c r="BA8" s="53"/>
      <c r="BB8" s="53">
        <f>データ!U6</f>
        <v>1214.74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73.989999999999995</v>
      </c>
      <c r="J10" s="53"/>
      <c r="K10" s="53"/>
      <c r="L10" s="53"/>
      <c r="M10" s="53"/>
      <c r="N10" s="53"/>
      <c r="O10" s="53"/>
      <c r="P10" s="53">
        <f>データ!P6</f>
        <v>3.24</v>
      </c>
      <c r="Q10" s="53"/>
      <c r="R10" s="53"/>
      <c r="S10" s="53"/>
      <c r="T10" s="53"/>
      <c r="U10" s="53"/>
      <c r="V10" s="53"/>
      <c r="W10" s="53">
        <f>データ!Q6</f>
        <v>100</v>
      </c>
      <c r="X10" s="53"/>
      <c r="Y10" s="53"/>
      <c r="Z10" s="53"/>
      <c r="AA10" s="53"/>
      <c r="AB10" s="53"/>
      <c r="AC10" s="53"/>
      <c r="AD10" s="54">
        <f>データ!R6</f>
        <v>3360</v>
      </c>
      <c r="AE10" s="54"/>
      <c r="AF10" s="54"/>
      <c r="AG10" s="54"/>
      <c r="AH10" s="54"/>
      <c r="AI10" s="54"/>
      <c r="AJ10" s="54"/>
      <c r="AK10" s="2"/>
      <c r="AL10" s="54">
        <f>データ!V6</f>
        <v>3452</v>
      </c>
      <c r="AM10" s="54"/>
      <c r="AN10" s="54"/>
      <c r="AO10" s="54"/>
      <c r="AP10" s="54"/>
      <c r="AQ10" s="54"/>
      <c r="AR10" s="54"/>
      <c r="AS10" s="54"/>
      <c r="AT10" s="53">
        <f>データ!W6</f>
        <v>1.02</v>
      </c>
      <c r="AU10" s="53"/>
      <c r="AV10" s="53"/>
      <c r="AW10" s="53"/>
      <c r="AX10" s="53"/>
      <c r="AY10" s="53"/>
      <c r="AZ10" s="53"/>
      <c r="BA10" s="53"/>
      <c r="BB10" s="53">
        <f>データ!X6</f>
        <v>3384.31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r48SS9KtDf+D8iJZpPLxKYOgs4PMHLXRRUvzZDRuVFkaP6/NWnoATCwYkHRUdzDBBIsoOgsd8M1Fa0Ayr7zrg==" saltValue="aoUJsv+amSU19H65Czc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402176</v>
      </c>
      <c r="D6" s="19">
        <f t="shared" si="3"/>
        <v>46</v>
      </c>
      <c r="E6" s="19">
        <f t="shared" si="3"/>
        <v>17</v>
      </c>
      <c r="F6" s="19">
        <f t="shared" si="3"/>
        <v>4</v>
      </c>
      <c r="G6" s="19">
        <f t="shared" si="3"/>
        <v>0</v>
      </c>
      <c r="H6" s="19" t="str">
        <f t="shared" si="3"/>
        <v>福岡県　筑紫野市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73.989999999999995</v>
      </c>
      <c r="P6" s="20">
        <f t="shared" si="3"/>
        <v>3.24</v>
      </c>
      <c r="Q6" s="20">
        <f t="shared" si="3"/>
        <v>100</v>
      </c>
      <c r="R6" s="20">
        <f t="shared" si="3"/>
        <v>3360</v>
      </c>
      <c r="S6" s="20">
        <f t="shared" si="3"/>
        <v>106569</v>
      </c>
      <c r="T6" s="20">
        <f t="shared" si="3"/>
        <v>87.73</v>
      </c>
      <c r="U6" s="20">
        <f t="shared" si="3"/>
        <v>1214.74</v>
      </c>
      <c r="V6" s="20">
        <f t="shared" si="3"/>
        <v>3452</v>
      </c>
      <c r="W6" s="20">
        <f t="shared" si="3"/>
        <v>1.02</v>
      </c>
      <c r="X6" s="20">
        <f t="shared" si="3"/>
        <v>3384.31</v>
      </c>
      <c r="Y6" s="21">
        <f>IF(Y7="",NA(),Y7)</f>
        <v>100</v>
      </c>
      <c r="Z6" s="21">
        <f t="shared" ref="Z6:AH6" si="4">IF(Z7="",NA(),Z7)</f>
        <v>100</v>
      </c>
      <c r="AA6" s="21">
        <f t="shared" si="4"/>
        <v>100</v>
      </c>
      <c r="AB6" s="21">
        <f t="shared" si="4"/>
        <v>100</v>
      </c>
      <c r="AC6" s="21">
        <f t="shared" si="4"/>
        <v>100</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393.53</v>
      </c>
      <c r="AV6" s="21">
        <f t="shared" ref="AV6:BD6" si="6">IF(AV7="",NA(),AV7)</f>
        <v>463.01</v>
      </c>
      <c r="AW6" s="21">
        <f t="shared" si="6"/>
        <v>499.39</v>
      </c>
      <c r="AX6" s="21">
        <f t="shared" si="6"/>
        <v>545.35</v>
      </c>
      <c r="AY6" s="21">
        <f t="shared" si="6"/>
        <v>547.98</v>
      </c>
      <c r="AZ6" s="21">
        <f t="shared" si="6"/>
        <v>53.44</v>
      </c>
      <c r="BA6" s="21">
        <f t="shared" si="6"/>
        <v>46.85</v>
      </c>
      <c r="BB6" s="21">
        <f t="shared" si="6"/>
        <v>44.35</v>
      </c>
      <c r="BC6" s="21">
        <f t="shared" si="6"/>
        <v>41.51</v>
      </c>
      <c r="BD6" s="21">
        <f t="shared" si="6"/>
        <v>45.01</v>
      </c>
      <c r="BE6" s="20" t="str">
        <f>IF(BE7="","",IF(BE7="-","【-】","【"&amp;SUBSTITUTE(TEXT(BE7,"#,##0.00"),"-","△")&amp;"】"))</f>
        <v>【48.91】</v>
      </c>
      <c r="BF6" s="21">
        <f>IF(BF7="",NA(),BF7)</f>
        <v>692.06</v>
      </c>
      <c r="BG6" s="21">
        <f t="shared" ref="BG6:BO6" si="7">IF(BG7="",NA(),BG7)</f>
        <v>632.54</v>
      </c>
      <c r="BH6" s="21">
        <f t="shared" si="7"/>
        <v>596.34</v>
      </c>
      <c r="BI6" s="21">
        <f t="shared" si="7"/>
        <v>550.94000000000005</v>
      </c>
      <c r="BJ6" s="21">
        <f t="shared" si="7"/>
        <v>493.33</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84.3</v>
      </c>
      <c r="BW6" s="21">
        <f t="shared" si="8"/>
        <v>82.88</v>
      </c>
      <c r="BX6" s="21">
        <f t="shared" si="8"/>
        <v>82.53</v>
      </c>
      <c r="BY6" s="21">
        <f t="shared" si="8"/>
        <v>81.81</v>
      </c>
      <c r="BZ6" s="21">
        <f t="shared" si="8"/>
        <v>82.27</v>
      </c>
      <c r="CA6" s="20" t="str">
        <f>IF(CA7="","",IF(CA7="-","【-】","【"&amp;SUBSTITUTE(TEXT(CA7,"#,##0.00"),"-","△")&amp;"】"))</f>
        <v>【75.33】</v>
      </c>
      <c r="CB6" s="21">
        <f>IF(CB7="",NA(),CB7)</f>
        <v>166.78</v>
      </c>
      <c r="CC6" s="21">
        <f t="shared" ref="CC6:CK6" si="9">IF(CC7="",NA(),CC7)</f>
        <v>166.79</v>
      </c>
      <c r="CD6" s="21">
        <f t="shared" si="9"/>
        <v>166.25</v>
      </c>
      <c r="CE6" s="21">
        <f t="shared" si="9"/>
        <v>165.54</v>
      </c>
      <c r="CF6" s="21">
        <f t="shared" si="9"/>
        <v>165.18</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91.4</v>
      </c>
      <c r="CY6" s="21">
        <f t="shared" ref="CY6:DG6" si="11">IF(CY7="",NA(),CY7)</f>
        <v>91.19</v>
      </c>
      <c r="CZ6" s="21">
        <f t="shared" si="11"/>
        <v>91.25</v>
      </c>
      <c r="DA6" s="21">
        <f t="shared" si="11"/>
        <v>91.71</v>
      </c>
      <c r="DB6" s="21">
        <f t="shared" si="11"/>
        <v>91.98</v>
      </c>
      <c r="DC6" s="21">
        <f t="shared" si="11"/>
        <v>87.96</v>
      </c>
      <c r="DD6" s="21">
        <f t="shared" si="11"/>
        <v>87.65</v>
      </c>
      <c r="DE6" s="21">
        <f t="shared" si="11"/>
        <v>88.15</v>
      </c>
      <c r="DF6" s="21">
        <f t="shared" si="11"/>
        <v>88.37</v>
      </c>
      <c r="DG6" s="21">
        <f t="shared" si="11"/>
        <v>88.66</v>
      </c>
      <c r="DH6" s="20" t="str">
        <f>IF(DH7="","",IF(DH7="-","【-】","【"&amp;SUBSTITUTE(TEXT(DH7,"#,##0.00"),"-","△")&amp;"】"))</f>
        <v>【86.21】</v>
      </c>
      <c r="DI6" s="21">
        <f>IF(DI7="",NA(),DI7)</f>
        <v>34.96</v>
      </c>
      <c r="DJ6" s="21">
        <f t="shared" ref="DJ6:DR6" si="12">IF(DJ7="",NA(),DJ7)</f>
        <v>36.770000000000003</v>
      </c>
      <c r="DK6" s="21">
        <f t="shared" si="12"/>
        <v>38.57</v>
      </c>
      <c r="DL6" s="21">
        <f t="shared" si="12"/>
        <v>40.35</v>
      </c>
      <c r="DM6" s="21">
        <f t="shared" si="12"/>
        <v>41.93</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402176</v>
      </c>
      <c r="D7" s="23">
        <v>46</v>
      </c>
      <c r="E7" s="23">
        <v>17</v>
      </c>
      <c r="F7" s="23">
        <v>4</v>
      </c>
      <c r="G7" s="23">
        <v>0</v>
      </c>
      <c r="H7" s="23" t="s">
        <v>96</v>
      </c>
      <c r="I7" s="23" t="s">
        <v>97</v>
      </c>
      <c r="J7" s="23" t="s">
        <v>98</v>
      </c>
      <c r="K7" s="23" t="s">
        <v>99</v>
      </c>
      <c r="L7" s="23" t="s">
        <v>100</v>
      </c>
      <c r="M7" s="23" t="s">
        <v>101</v>
      </c>
      <c r="N7" s="24" t="s">
        <v>102</v>
      </c>
      <c r="O7" s="24">
        <v>73.989999999999995</v>
      </c>
      <c r="P7" s="24">
        <v>3.24</v>
      </c>
      <c r="Q7" s="24">
        <v>100</v>
      </c>
      <c r="R7" s="24">
        <v>3360</v>
      </c>
      <c r="S7" s="24">
        <v>106569</v>
      </c>
      <c r="T7" s="24">
        <v>87.73</v>
      </c>
      <c r="U7" s="24">
        <v>1214.74</v>
      </c>
      <c r="V7" s="24">
        <v>3452</v>
      </c>
      <c r="W7" s="24">
        <v>1.02</v>
      </c>
      <c r="X7" s="24">
        <v>3384.31</v>
      </c>
      <c r="Y7" s="24">
        <v>100</v>
      </c>
      <c r="Z7" s="24">
        <v>100</v>
      </c>
      <c r="AA7" s="24">
        <v>100</v>
      </c>
      <c r="AB7" s="24">
        <v>100</v>
      </c>
      <c r="AC7" s="24">
        <v>100</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393.53</v>
      </c>
      <c r="AV7" s="24">
        <v>463.01</v>
      </c>
      <c r="AW7" s="24">
        <v>499.39</v>
      </c>
      <c r="AX7" s="24">
        <v>545.35</v>
      </c>
      <c r="AY7" s="24">
        <v>547.98</v>
      </c>
      <c r="AZ7" s="24">
        <v>53.44</v>
      </c>
      <c r="BA7" s="24">
        <v>46.85</v>
      </c>
      <c r="BB7" s="24">
        <v>44.35</v>
      </c>
      <c r="BC7" s="24">
        <v>41.51</v>
      </c>
      <c r="BD7" s="24">
        <v>45.01</v>
      </c>
      <c r="BE7" s="24">
        <v>48.91</v>
      </c>
      <c r="BF7" s="24">
        <v>692.06</v>
      </c>
      <c r="BG7" s="24">
        <v>632.54</v>
      </c>
      <c r="BH7" s="24">
        <v>596.34</v>
      </c>
      <c r="BI7" s="24">
        <v>550.94000000000005</v>
      </c>
      <c r="BJ7" s="24">
        <v>493.33</v>
      </c>
      <c r="BK7" s="24">
        <v>1267.3900000000001</v>
      </c>
      <c r="BL7" s="24">
        <v>1268.6300000000001</v>
      </c>
      <c r="BM7" s="24">
        <v>1283.69</v>
      </c>
      <c r="BN7" s="24">
        <v>1160.22</v>
      </c>
      <c r="BO7" s="24">
        <v>1141.98</v>
      </c>
      <c r="BP7" s="24">
        <v>1156.82</v>
      </c>
      <c r="BQ7" s="24">
        <v>100</v>
      </c>
      <c r="BR7" s="24">
        <v>100</v>
      </c>
      <c r="BS7" s="24">
        <v>100</v>
      </c>
      <c r="BT7" s="24">
        <v>100</v>
      </c>
      <c r="BU7" s="24">
        <v>100</v>
      </c>
      <c r="BV7" s="24">
        <v>84.3</v>
      </c>
      <c r="BW7" s="24">
        <v>82.88</v>
      </c>
      <c r="BX7" s="24">
        <v>82.53</v>
      </c>
      <c r="BY7" s="24">
        <v>81.81</v>
      </c>
      <c r="BZ7" s="24">
        <v>82.27</v>
      </c>
      <c r="CA7" s="24">
        <v>75.33</v>
      </c>
      <c r="CB7" s="24">
        <v>166.78</v>
      </c>
      <c r="CC7" s="24">
        <v>166.79</v>
      </c>
      <c r="CD7" s="24">
        <v>166.25</v>
      </c>
      <c r="CE7" s="24">
        <v>165.54</v>
      </c>
      <c r="CF7" s="24">
        <v>165.18</v>
      </c>
      <c r="CG7" s="24">
        <v>185.47</v>
      </c>
      <c r="CH7" s="24">
        <v>187.76</v>
      </c>
      <c r="CI7" s="24">
        <v>190.48</v>
      </c>
      <c r="CJ7" s="24">
        <v>193.59</v>
      </c>
      <c r="CK7" s="24">
        <v>194.42</v>
      </c>
      <c r="CL7" s="24">
        <v>215.73</v>
      </c>
      <c r="CM7" s="24" t="s">
        <v>102</v>
      </c>
      <c r="CN7" s="24" t="s">
        <v>102</v>
      </c>
      <c r="CO7" s="24" t="s">
        <v>102</v>
      </c>
      <c r="CP7" s="24" t="s">
        <v>102</v>
      </c>
      <c r="CQ7" s="24" t="s">
        <v>102</v>
      </c>
      <c r="CR7" s="24">
        <v>45.68</v>
      </c>
      <c r="CS7" s="24">
        <v>45.87</v>
      </c>
      <c r="CT7" s="24">
        <v>44.24</v>
      </c>
      <c r="CU7" s="24">
        <v>45.3</v>
      </c>
      <c r="CV7" s="24">
        <v>45.6</v>
      </c>
      <c r="CW7" s="24">
        <v>43.28</v>
      </c>
      <c r="CX7" s="24">
        <v>91.4</v>
      </c>
      <c r="CY7" s="24">
        <v>91.19</v>
      </c>
      <c r="CZ7" s="24">
        <v>91.25</v>
      </c>
      <c r="DA7" s="24">
        <v>91.71</v>
      </c>
      <c r="DB7" s="24">
        <v>91.98</v>
      </c>
      <c r="DC7" s="24">
        <v>87.96</v>
      </c>
      <c r="DD7" s="24">
        <v>87.65</v>
      </c>
      <c r="DE7" s="24">
        <v>88.15</v>
      </c>
      <c r="DF7" s="24">
        <v>88.37</v>
      </c>
      <c r="DG7" s="24">
        <v>88.66</v>
      </c>
      <c r="DH7" s="24">
        <v>86.21</v>
      </c>
      <c r="DI7" s="24">
        <v>34.96</v>
      </c>
      <c r="DJ7" s="24">
        <v>36.770000000000003</v>
      </c>
      <c r="DK7" s="24">
        <v>38.57</v>
      </c>
      <c r="DL7" s="24">
        <v>40.35</v>
      </c>
      <c r="DM7" s="24">
        <v>41.93</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0960yuuk</cp:lastModifiedBy>
  <cp:lastPrinted>2025-01-30T09:13:17Z</cp:lastPrinted>
  <dcterms:created xsi:type="dcterms:W3CDTF">2025-01-24T07:14:10Z</dcterms:created>
  <dcterms:modified xsi:type="dcterms:W3CDTF">2025-01-30T09:13:20Z</dcterms:modified>
  <cp:category/>
</cp:coreProperties>
</file>