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fserver01\文書管理\組織\上下水道料金総務課\●企業総務課共有フォルダ（Ｈ２９．１移行）\経営比較分析●\R6\"/>
    </mc:Choice>
  </mc:AlternateContent>
  <xr:revisionPtr revIDLastSave="0" documentId="13_ncr:1_{964204BE-E3D6-4252-888D-BC1C920286DB}" xr6:coauthVersionLast="47" xr6:coauthVersionMax="47" xr10:uidLastSave="{00000000-0000-0000-0000-000000000000}"/>
  <workbookProtection workbookAlgorithmName="SHA-512" workbookHashValue="cTxLHdZbQJyRLHLpDBQHs8OMNIy+JS3LqeoOgwBfR47v63YVqdhYjuGFpClJPSe0nuGEoI6hlFKHRs3GU42y8w==" workbookSaltValue="oMMkLKB4Qvx1E8N/i1UHaw=="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G85" i="4"/>
  <c r="E85" i="4"/>
  <c r="I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<sst xmlns="http://schemas.openxmlformats.org/spreadsheetml/2006/main" count="236" uniqueCount="116">
  <si>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</si>
  <si>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</si>
  <si>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</si>
  <si>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</si>
  <si>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</si>
  <si>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</si>
  <si>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</si>
  <si>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</si>
  <si>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</si>
  <si>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</si>
  <si>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</si>
  <si>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</si>
  <si>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</si>
  <si>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</si>
  <si>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</si>
  <si>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</si>
  <si>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</si>
  <si>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</si>
  <si>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</si>
  <si>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</si>
  <si>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</si>
  <si>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</si>
  <si>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</si>
  <si>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</si>
  <si>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</si>
  <si>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</si>
  <si>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</si>
  <si>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</si>
  <si>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</si>
  <si>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</si>
  <si>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</si>
  <si>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</si>
  <si>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</si>
  <si>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</si>
  <si>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</si>
  <si>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</si>
  <si>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</si>
  <si>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</si>
  <si>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</si>
  <si>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</si>
  <si>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</si>
  <si>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</si>
  <si>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</si>
  <si>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</si>
  <si>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</si>
  <si>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</si>
  <si>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</si>
  <si>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</si>
  <si>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</si>
  <si>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</si>
  <si>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</si>
  <si>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</si>
  <si>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</si>
  <si>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</si>
  <si>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</si>
  <si>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</si>
  <si>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</si>
  <si>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</si>
  <si>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</si>
  <si>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</si>
  <si>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</si>
  <si>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</si>
  <si>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</si>
  <si>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</si>
  <si>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</si>
  <si>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</si>
  <si>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</si>
  <si>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</si>
  <si>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</si>
  <si>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</si>
  <si>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</si>
  <si>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</si>
  <si>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</si>
  <si>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</si>
  <si>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</si>
  <si>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</si>
  <si>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</si>
  <si>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</si>
  <si>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</si>
  <si>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</si>
  <si>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</si>
  <si>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</si>
  <si>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</si>
  <si>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</si>
  <si>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</si>
  <si>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</si>
  <si>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</si>
  <si>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</si>
  <si>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</si>
  <si>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</si>
  <si>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</si>
  <si>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</si>
  <si>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</si>
  <si>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</si>
  <si>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</si>
  <si>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</si>
  <si>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筑紫野市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</si>
  <si>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</si>
  <si>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</si>
  <si>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</si>
  <si>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</si>
  <si>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</si>
  <si>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</si>
  <si>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</si>
  <si>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</si>
  <si>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</si>
  <si>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</si>
  <si>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</si>
  <si>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</si>
  <si>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</si>
  <si>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</si>
  <si>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</si>
  <si>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</si>
  <si>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①②令和元年度から令和5年度において、経常収支比率が100％を超え、累積欠損比率も0％であることから、経営状況は良好である。
③流動比率は各年度ともに100％を超えており、令和5年度では令和4年度と比較して上昇した。
④企業債残高対事業規模比率は類似団体平均値と比較すると各年度とも下回っている。今後増加していく管路更新に備え、計画的に事業を進めるとともに、使用料収入に見合った規模の企業債を発行するなど、細かな分析に基づく対応が継続的に必要である。
⑤経費回収率は、令和5年度では令和4年度に引き続き100％を上回った。維持管理費等の削減に努め更なる率の向上を目指す。
⑥汚水処理原価は、令和5年度では令和4年度より3.16ポイント下回ったものの、類似団体平均値と比較して高い傾向である。引き続き有収水量の増加及び維持管理費等の削減に計画的に取り組んでいく。
⑦施設利用率は本市には終末処理場が存在しないため該当値はない。
⑧水洗化率は類似団体平均値と比較して良好である。今後も合理的・計画的に、また、費用対効果等を考慮しながらその地域に最適と考えられる手法により事業を進め、更なる水洗化率の向上に努める。</t>
    <rPh sb="2" eb="4">
      <t>レイワ</t>
    </rPh>
    <rPh sb="4" eb="5">
      <t>モト</t>
    </rPh>
    <rPh sb="5" eb="7">
      <t>ネンド</t>
    </rPh>
    <rPh sb="9" eb="11">
      <t>レイワ</t>
    </rPh>
    <rPh sb="12" eb="14">
      <t>ネンド</t>
    </rPh>
    <rPh sb="87" eb="89">
      <t>レイワ</t>
    </rPh>
    <rPh sb="94" eb="96">
      <t>レイワ</t>
    </rPh>
    <rPh sb="104" eb="106">
      <t>ジョウショウ</t>
    </rPh>
    <rPh sb="149" eb="151">
      <t>コンゴ</t>
    </rPh>
    <rPh sb="151" eb="153">
      <t>ゾウカ</t>
    </rPh>
    <rPh sb="180" eb="183">
      <t>シヨウリョウ</t>
    </rPh>
    <rPh sb="235" eb="237">
      <t>レイワ</t>
    </rPh>
    <rPh sb="238" eb="240">
      <t>ネンド</t>
    </rPh>
    <rPh sb="242" eb="244">
      <t>レイワ</t>
    </rPh>
    <rPh sb="248" eb="249">
      <t>ヒ</t>
    </rPh>
    <rPh sb="250" eb="251">
      <t>ツヅ</t>
    </rPh>
    <rPh sb="296" eb="298">
      <t>レイワ</t>
    </rPh>
    <rPh sb="299" eb="301">
      <t>ネンド</t>
    </rPh>
    <rPh sb="303" eb="305">
      <t>レイワ</t>
    </rPh>
    <rPh sb="306" eb="308">
      <t>ネンド</t>
    </rPh>
    <rPh sb="318" eb="320">
      <t>シタマワ</t>
    </rPh>
    <rPh sb="438" eb="440">
      <t>コンゴ</t>
    </rPh>
    <phoneticPr fontId="4"/>
  </si>
  <si>
    <t>①有形固定資産減価償却率は、類似団体平均値を上回っており、令和元年度以降微増で推移し、令和5年度における類似団体平均との差は16.81ポイントとなっている。
②③管渠老朽化率は、令和5年度では0.10％であり、今後、法定耐用年数を経過する管路が増加していくことが見込まれる。また、管渠改善率は、類似団体平均より上回っているものの、今後増加が見込まれる老朽管を考慮すると、決して十分な数値ではない。本市においては平成28年度に筑紫野市下水道ストックマネジメント計画を策定しており、管渠の重要度、経過年数などを考慮しながら計画的に施設の更新及び長寿命化対策を行っていく。</t>
    <rPh sb="1" eb="7">
      <t>ユウケイコテイシサン</t>
    </rPh>
    <rPh sb="7" eb="12">
      <t>ゲンカショウキャクリツ</t>
    </rPh>
    <rPh sb="29" eb="31">
      <t>レイワ</t>
    </rPh>
    <rPh sb="31" eb="32">
      <t>モト</t>
    </rPh>
    <rPh sb="36" eb="38">
      <t>ビゾウ</t>
    </rPh>
    <rPh sb="43" eb="45">
      <t>レイワ</t>
    </rPh>
    <rPh sb="46" eb="48">
      <t>ネンド</t>
    </rPh>
    <rPh sb="56" eb="58">
      <t>ヘイキン</t>
    </rPh>
    <rPh sb="89" eb="91">
      <t>レイワ</t>
    </rPh>
    <rPh sb="92" eb="94">
      <t>ネンド</t>
    </rPh>
    <rPh sb="105" eb="107">
      <t>コンゴ</t>
    </rPh>
    <rPh sb="108" eb="114">
      <t>ホウテイタイヨウネンスウ</t>
    </rPh>
    <rPh sb="115" eb="117">
      <t>ケイカ</t>
    </rPh>
    <rPh sb="119" eb="121">
      <t>カンロ</t>
    </rPh>
    <rPh sb="122" eb="124">
      <t>ゾウカ</t>
    </rPh>
    <rPh sb="131" eb="133">
      <t>ミコ</t>
    </rPh>
    <rPh sb="140" eb="142">
      <t>カンキョ</t>
    </rPh>
    <rPh sb="142" eb="145">
      <t>カイゼンリツ</t>
    </rPh>
    <rPh sb="147" eb="151">
      <t>ルイジダンタイ</t>
    </rPh>
    <rPh sb="151" eb="153">
      <t>ヘイキン</t>
    </rPh>
    <rPh sb="155" eb="157">
      <t>ウワマワ</t>
    </rPh>
    <rPh sb="165" eb="167">
      <t>コンゴ</t>
    </rPh>
    <rPh sb="167" eb="169">
      <t>ゾウカ</t>
    </rPh>
    <rPh sb="170" eb="172">
      <t>ミコ</t>
    </rPh>
    <rPh sb="175" eb="178">
      <t>ロウキュウカン</t>
    </rPh>
    <rPh sb="179" eb="181">
      <t>コウリョ</t>
    </rPh>
    <rPh sb="185" eb="186">
      <t>ケッ</t>
    </rPh>
    <rPh sb="188" eb="190">
      <t>ジュウブン</t>
    </rPh>
    <rPh sb="191" eb="193">
      <t>スウチ</t>
    </rPh>
    <rPh sb="216" eb="219">
      <t>ゲスイドウ</t>
    </rPh>
    <rPh sb="229" eb="231">
      <t>ケイカク</t>
    </rPh>
    <rPh sb="275" eb="276">
      <t>ヒ</t>
    </rPh>
    <phoneticPr fontId="4"/>
  </si>
  <si>
    <t>各種経営指標を確認すると経営状況は概ね良好であることが読み取れるものの、老朽化する管渠の増加、人口減少による使用料収入の減少、物価の上昇など、他団体とも共通する多様な課題が山積している。「２．老朽化の状況について」においても述べたように筑紫野市下水道ストックマネジメント計画に基づき老朽管渠の更新・長寿命化対策を進め、事業費とその財源確保の方策に対する将来的な予測を総合的な見地から行い、両者のバランスを取りながら経営の安定化を持続させることが肝要である。</t>
    <rPh sb="7" eb="9">
      <t>カクニン</t>
    </rPh>
    <rPh sb="27" eb="28">
      <t>ヨ</t>
    </rPh>
    <rPh sb="29" eb="30">
      <t>ト</t>
    </rPh>
    <rPh sb="36" eb="39">
      <t>ロウキュウカ</t>
    </rPh>
    <rPh sb="41" eb="43">
      <t>カンキョ</t>
    </rPh>
    <rPh sb="44" eb="46">
      <t>ゾウカ</t>
    </rPh>
    <rPh sb="63" eb="65">
      <t>ブッカ</t>
    </rPh>
    <rPh sb="66" eb="68">
      <t>ジョウショウ</t>
    </rPh>
    <rPh sb="71" eb="74">
      <t>タダンタイ</t>
    </rPh>
    <rPh sb="76" eb="78">
      <t>キョウツウ</t>
    </rPh>
    <rPh sb="80" eb="82">
      <t>タヨウ</t>
    </rPh>
    <rPh sb="83" eb="85">
      <t>カダイ</t>
    </rPh>
    <rPh sb="86" eb="88">
      <t>サンセキ</t>
    </rPh>
    <rPh sb="156" eb="15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</si>
</sst>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0.37</c:v>
                </c:pt>
              </c:numCache>
            </c:numRef>
          </c:val>
          <c:extLst>
            <c:ext xmlns:c16="http://schemas.microsoft.com/office/drawing/2014/chart" uri="{C3380CC4-5D6E-409C-BE32-E72D297353CC}">
              <c16:uniqueId val="{00000000-2016-4F84-AD59-F9E567FA74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2016-4F84-AD59-F9E567FA74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111.47</c:v>
                </c:pt>
                <c:pt idx="1">
                  <c:v>112.13</c:v>
                </c:pt>
                <c:pt idx="2">
                  <c:v>112.53</c:v>
                </c:pt>
                <c:pt idx="3">
                  <c:v>111.74</c:v>
                </c:pt>
                <c:pt idx="4">
                  <c:v>112.89</c:v>
                </c:pt>
              </c:numCache>
            </c:numRef>
          </c:val>
          <c:extLst>
            <c:ext xmlns:c16="http://schemas.microsoft.com/office/drawing/2014/chart" uri="{C3380CC4-5D6E-409C-BE32-E72D297353CC}">
              <c16:uniqueId val="{00000000-B793-4FB6-A930-F8CE7DBEA8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B793-4FB6-A930-F8CE7DBEA8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40.76</c:v>
                </c:pt>
                <c:pt idx="1">
                  <c:v>42.37</c:v>
                </c:pt>
                <c:pt idx="2">
                  <c:v>43.95</c:v>
                </c:pt>
                <c:pt idx="3">
                  <c:v>45.28</c:v>
                </c:pt>
                <c:pt idx="4">
                  <c:v>46.82</c:v>
                </c:pt>
              </c:numCache>
            </c:numRef>
          </c:val>
          <c:extLst>
            <c:ext xmlns:c16="http://schemas.microsoft.com/office/drawing/2014/chart" uri="{C3380CC4-5D6E-409C-BE32-E72D297353CC}">
              <c16:uniqueId val="{00000000-2786-4472-8E7D-B9DB049BCE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2786-4472-8E7D-B9DB049BCE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quot;-&quot;">
                  <c:v>0.1</c:v>
                </c:pt>
              </c:numCache>
            </c:numRef>
          </c:val>
          <c:extLst>
            <c:ext xmlns:c16="http://schemas.microsoft.com/office/drawing/2014/chart" uri="{C3380CC4-5D6E-409C-BE32-E72D297353CC}">
              <c16:uniqueId val="{00000000-B6EA-41CA-8057-F7A6C320BB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B6EA-41CA-8057-F7A6C320BB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02-44F3-9A2D-FCC1DE9009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B602-44F3-9A2D-FCC1DE9009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135.84</c:v>
                </c:pt>
                <c:pt idx="1">
                  <c:v>175.93</c:v>
                </c:pt>
                <c:pt idx="2">
                  <c:v>225.74</c:v>
                </c:pt>
                <c:pt idx="3">
                  <c:v>253.33</c:v>
                </c:pt>
                <c:pt idx="4">
                  <c:v>312.47000000000003</c:v>
                </c:pt>
              </c:numCache>
            </c:numRef>
          </c:val>
          <c:extLst>
            <c:ext xmlns:c16="http://schemas.microsoft.com/office/drawing/2014/chart" uri="{C3380CC4-5D6E-409C-BE32-E72D297353CC}">
              <c16:uniqueId val="{00000000-713C-4FDE-8062-3FC4FB2C11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713C-4FDE-8062-3FC4FB2C11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292.08999999999997</c:v>
                </c:pt>
                <c:pt idx="1">
                  <c:v>262.64999999999998</c:v>
                </c:pt>
                <c:pt idx="2">
                  <c:v>242.68</c:v>
                </c:pt>
                <c:pt idx="3">
                  <c:v>229.91</c:v>
                </c:pt>
                <c:pt idx="4">
                  <c:v>212.33</c:v>
                </c:pt>
              </c:numCache>
            </c:numRef>
          </c:val>
          <c:extLst>
            <c:ext xmlns:c16="http://schemas.microsoft.com/office/drawing/2014/chart" uri="{C3380CC4-5D6E-409C-BE32-E72D297353CC}">
              <c16:uniqueId val="{00000000-9778-4947-BA83-2D841DD101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9778-4947-BA83-2D841DD101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106.78</c:v>
                </c:pt>
                <c:pt idx="1">
                  <c:v>108.74</c:v>
                </c:pt>
                <c:pt idx="2">
                  <c:v>109.34</c:v>
                </c:pt>
                <c:pt idx="3">
                  <c:v>105.59</c:v>
                </c:pt>
                <c:pt idx="4">
                  <c:v>107.95</c:v>
                </c:pt>
              </c:numCache>
            </c:numRef>
          </c:val>
          <c:extLst>
            <c:ext xmlns:c16="http://schemas.microsoft.com/office/drawing/2014/chart" uri="{C3380CC4-5D6E-409C-BE32-E72D297353CC}">
              <c16:uniqueId val="{00000000-D340-4F79-A95C-29FE582484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D340-4F79-A95C-29FE582484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164.74</c:v>
                </c:pt>
                <c:pt idx="1">
                  <c:v>159.5</c:v>
                </c:pt>
                <c:pt idx="2">
                  <c:v>158.11000000000001</c:v>
                </c:pt>
                <c:pt idx="3">
                  <c:v>162.91</c:v>
                </c:pt>
                <c:pt idx="4">
                  <c:v>159.75</c:v>
                </c:pt>
              </c:numCache>
            </c:numRef>
          </c:val>
          <c:extLst>
            <c:ext xmlns:c16="http://schemas.microsoft.com/office/drawing/2014/chart" uri="{C3380CC4-5D6E-409C-BE32-E72D297353CC}">
              <c16:uniqueId val="{00000000-D6A7-43A7-BF67-ECFA47984E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D6A7-43A7-BF67-ECFA47984E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9D-4A94-8FF5-463DEA88D7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C49D-4A94-8FF5-463DEA88D7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98.61</c:v>
                </c:pt>
                <c:pt idx="1">
                  <c:v>98.71</c:v>
                </c:pt>
                <c:pt idx="2">
                  <c:v>98.77</c:v>
                </c:pt>
                <c:pt idx="3">
                  <c:v>98.84</c:v>
                </c:pt>
                <c:pt idx="4">
                  <c:v>98.88</c:v>
                </c:pt>
              </c:numCache>
            </c:numRef>
          </c:val>
          <c:extLst>
            <c:ext xmlns:c16="http://schemas.microsoft.com/office/drawing/2014/chart" uri="{C3380CC4-5D6E-409C-BE32-E72D297353CC}">
              <c16:uniqueId val="{00000000-C857-4449-8EB0-B102734CA7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C857-4449-8EB0-B102734CA7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53"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福岡県　筑紫野市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Bc1</v>
      </c>
      <c r="X8" s="34"/>
      <c r="Y8" s="34"/>
      <c r="Z8" s="34"/>
      <c r="AA8" s="34"/>
      <c r="AB8" s="34"/>
      <c r="AC8" s="34"/>
      <c r="AD8" s="35" t="str">
        <f>データ!$M$6</f>
        <v>非設置</v>
      </c>
      <c r="AE8" s="35"/>
      <c r="AF8" s="35"/>
      <c r="AG8" s="35"/>
      <c r="AH8" s="35"/>
      <c r="AI8" s="35"/>
      <c r="AJ8" s="35"/>
      <c r="AK8" s="3"/>
      <c r="AL8" s="36">
        <f>データ!S6</f>
        <v>106569</v>
      </c>
      <c r="AM8" s="36"/>
      <c r="AN8" s="36"/>
      <c r="AO8" s="36"/>
      <c r="AP8" s="36"/>
      <c r="AQ8" s="36"/>
      <c r="AR8" s="36"/>
      <c r="AS8" s="36"/>
      <c r="AT8" s="37">
        <f>データ!T6</f>
        <v>87.73</v>
      </c>
      <c r="AU8" s="37"/>
      <c r="AV8" s="37"/>
      <c r="AW8" s="37"/>
      <c r="AX8" s="37"/>
      <c r="AY8" s="37"/>
      <c r="AZ8" s="37"/>
      <c r="BA8" s="37"/>
      <c r="BB8" s="37">
        <f>データ!U6</f>
        <v>1214.74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77.06</v>
      </c>
      <c r="J10" s="37"/>
      <c r="K10" s="37"/>
      <c r="L10" s="37"/>
      <c r="M10" s="37"/>
      <c r="N10" s="37"/>
      <c r="O10" s="37"/>
      <c r="P10" s="37">
        <f>データ!P6</f>
        <v>92.07</v>
      </c>
      <c r="Q10" s="37"/>
      <c r="R10" s="37"/>
      <c r="S10" s="37"/>
      <c r="T10" s="37"/>
      <c r="U10" s="37"/>
      <c r="V10" s="37"/>
      <c r="W10" s="37">
        <f>データ!Q6</f>
        <v>85.92</v>
      </c>
      <c r="X10" s="37"/>
      <c r="Y10" s="37"/>
      <c r="Z10" s="37"/>
      <c r="AA10" s="37"/>
      <c r="AB10" s="37"/>
      <c r="AC10" s="37"/>
      <c r="AD10" s="36">
        <f>データ!R6</f>
        <v>3360</v>
      </c>
      <c r="AE10" s="36"/>
      <c r="AF10" s="36"/>
      <c r="AG10" s="36"/>
      <c r="AH10" s="36"/>
      <c r="AI10" s="36"/>
      <c r="AJ10" s="36"/>
      <c r="AK10" s="2"/>
      <c r="AL10" s="36">
        <f>データ!V6</f>
        <v>98009</v>
      </c>
      <c r="AM10" s="36"/>
      <c r="AN10" s="36"/>
      <c r="AO10" s="36"/>
      <c r="AP10" s="36"/>
      <c r="AQ10" s="36"/>
      <c r="AR10" s="36"/>
      <c r="AS10" s="36"/>
      <c r="AT10" s="37">
        <f>データ!W6</f>
        <v>15.27</v>
      </c>
      <c r="AU10" s="37"/>
      <c r="AV10" s="37"/>
      <c r="AW10" s="37"/>
      <c r="AX10" s="37"/>
      <c r="AY10" s="37"/>
      <c r="AZ10" s="37"/>
      <c r="BA10" s="37"/>
      <c r="BB10" s="37">
        <f>データ!X6</f>
        <v>6418.4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abFWiwXRZEGHM2V90cB6IsDaZ5LNex1RATXs7kgCQopz/d4GtNAKuToCYoC3ePbHs5DEb5fSbceepaL0nwjNqQ==" saltValue="5iyi6PH1AoJvBMxSg2gWK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402176</v>
      </c>
      <c r="D6" s="19">
        <f t="shared" si="3"/>
        <v>46</v>
      </c>
      <c r="E6" s="19">
        <f t="shared" si="3"/>
        <v>17</v>
      </c>
      <c r="F6" s="19">
        <f t="shared" si="3"/>
        <v>1</v>
      </c>
      <c r="G6" s="19">
        <f t="shared" si="3"/>
        <v>0</v>
      </c>
      <c r="H6" s="19" t="str">
        <f t="shared" si="3"/>
        <v>福岡県　筑紫野市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77.06</v>
      </c>
      <c r="P6" s="20">
        <f t="shared" si="3"/>
        <v>92.07</v>
      </c>
      <c r="Q6" s="20">
        <f t="shared" si="3"/>
        <v>85.92</v>
      </c>
      <c r="R6" s="20">
        <f t="shared" si="3"/>
        <v>3360</v>
      </c>
      <c r="S6" s="20">
        <f t="shared" si="3"/>
        <v>106569</v>
      </c>
      <c r="T6" s="20">
        <f t="shared" si="3"/>
        <v>87.73</v>
      </c>
      <c r="U6" s="20">
        <f t="shared" si="3"/>
        <v>1214.74</v>
      </c>
      <c r="V6" s="20">
        <f t="shared" si="3"/>
        <v>98009</v>
      </c>
      <c r="W6" s="20">
        <f t="shared" si="3"/>
        <v>15.27</v>
      </c>
      <c r="X6" s="20">
        <f t="shared" si="3"/>
        <v>6418.4</v>
      </c>
      <c r="Y6" s="21">
        <f>IF(Y7="",NA(),Y7)</f>
        <v>111.47</v>
      </c>
      <c r="Z6" s="21">
        <f t="shared" ref="Z6:AH6" si="4">IF(Z7="",NA(),Z7)</f>
        <v>112.13</v>
      </c>
      <c r="AA6" s="21">
        <f t="shared" si="4"/>
        <v>112.53</v>
      </c>
      <c r="AB6" s="21">
        <f t="shared" si="4"/>
        <v>111.74</v>
      </c>
      <c r="AC6" s="21">
        <f t="shared" si="4"/>
        <v>112.89</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135.84</v>
      </c>
      <c r="AV6" s="21">
        <f t="shared" ref="AV6:BD6" si="6">IF(AV7="",NA(),AV7)</f>
        <v>175.93</v>
      </c>
      <c r="AW6" s="21">
        <f t="shared" si="6"/>
        <v>225.74</v>
      </c>
      <c r="AX6" s="21">
        <f t="shared" si="6"/>
        <v>253.33</v>
      </c>
      <c r="AY6" s="21">
        <f t="shared" si="6"/>
        <v>312.47000000000003</v>
      </c>
      <c r="AZ6" s="21">
        <f t="shared" si="6"/>
        <v>71.540000000000006</v>
      </c>
      <c r="BA6" s="21">
        <f t="shared" si="6"/>
        <v>67.86</v>
      </c>
      <c r="BB6" s="21">
        <f t="shared" si="6"/>
        <v>72.92</v>
      </c>
      <c r="BC6" s="21">
        <f t="shared" si="6"/>
        <v>81.19</v>
      </c>
      <c r="BD6" s="21">
        <f t="shared" si="6"/>
        <v>85.86</v>
      </c>
      <c r="BE6" s="20" t="str">
        <f>IF(BE7="","",IF(BE7="-","【-】","【"&amp;SUBSTITUTE(TEXT(BE7,"#,##0.00"),"-","△")&amp;"】"))</f>
        <v>【78.43】</v>
      </c>
      <c r="BF6" s="21">
        <f>IF(BF7="",NA(),BF7)</f>
        <v>292.08999999999997</v>
      </c>
      <c r="BG6" s="21">
        <f t="shared" ref="BG6:BO6" si="7">IF(BG7="",NA(),BG7)</f>
        <v>262.64999999999998</v>
      </c>
      <c r="BH6" s="21">
        <f t="shared" si="7"/>
        <v>242.68</v>
      </c>
      <c r="BI6" s="21">
        <f t="shared" si="7"/>
        <v>229.91</v>
      </c>
      <c r="BJ6" s="21">
        <f t="shared" si="7"/>
        <v>212.33</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106.78</v>
      </c>
      <c r="BR6" s="21">
        <f t="shared" ref="BR6:BZ6" si="8">IF(BR7="",NA(),BR7)</f>
        <v>108.74</v>
      </c>
      <c r="BS6" s="21">
        <f t="shared" si="8"/>
        <v>109.34</v>
      </c>
      <c r="BT6" s="21">
        <f t="shared" si="8"/>
        <v>105.59</v>
      </c>
      <c r="BU6" s="21">
        <f t="shared" si="8"/>
        <v>107.95</v>
      </c>
      <c r="BV6" s="21">
        <f t="shared" si="8"/>
        <v>88.05</v>
      </c>
      <c r="BW6" s="21">
        <f t="shared" si="8"/>
        <v>91.14</v>
      </c>
      <c r="BX6" s="21">
        <f t="shared" si="8"/>
        <v>90.69</v>
      </c>
      <c r="BY6" s="21">
        <f t="shared" si="8"/>
        <v>90.5</v>
      </c>
      <c r="BZ6" s="21">
        <f t="shared" si="8"/>
        <v>92.66</v>
      </c>
      <c r="CA6" s="20" t="str">
        <f>IF(CA7="","",IF(CA7="-","【-】","【"&amp;SUBSTITUTE(TEXT(CA7,"#,##0.00"),"-","△")&amp;"】"))</f>
        <v>【97.81】</v>
      </c>
      <c r="CB6" s="21">
        <f>IF(CB7="",NA(),CB7)</f>
        <v>164.74</v>
      </c>
      <c r="CC6" s="21">
        <f t="shared" ref="CC6:CK6" si="9">IF(CC7="",NA(),CC7)</f>
        <v>159.5</v>
      </c>
      <c r="CD6" s="21">
        <f t="shared" si="9"/>
        <v>158.11000000000001</v>
      </c>
      <c r="CE6" s="21">
        <f t="shared" si="9"/>
        <v>162.91</v>
      </c>
      <c r="CF6" s="21">
        <f t="shared" si="9"/>
        <v>159.75</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98.61</v>
      </c>
      <c r="CY6" s="21">
        <f t="shared" ref="CY6:DG6" si="11">IF(CY7="",NA(),CY7)</f>
        <v>98.71</v>
      </c>
      <c r="CZ6" s="21">
        <f t="shared" si="11"/>
        <v>98.77</v>
      </c>
      <c r="DA6" s="21">
        <f t="shared" si="11"/>
        <v>98.84</v>
      </c>
      <c r="DB6" s="21">
        <f t="shared" si="11"/>
        <v>98.88</v>
      </c>
      <c r="DC6" s="21">
        <f t="shared" si="11"/>
        <v>93.73</v>
      </c>
      <c r="DD6" s="21">
        <f t="shared" si="11"/>
        <v>94.17</v>
      </c>
      <c r="DE6" s="21">
        <f t="shared" si="11"/>
        <v>94.27</v>
      </c>
      <c r="DF6" s="21">
        <f t="shared" si="11"/>
        <v>94.46</v>
      </c>
      <c r="DG6" s="21">
        <f t="shared" si="11"/>
        <v>94.37</v>
      </c>
      <c r="DH6" s="20" t="str">
        <f>IF(DH7="","",IF(DH7="-","【-】","【"&amp;SUBSTITUTE(TEXT(DH7,"#,##0.00"),"-","△")&amp;"】"))</f>
        <v>【95.91】</v>
      </c>
      <c r="DI6" s="21">
        <f>IF(DI7="",NA(),DI7)</f>
        <v>40.76</v>
      </c>
      <c r="DJ6" s="21">
        <f t="shared" ref="DJ6:DR6" si="12">IF(DJ7="",NA(),DJ7)</f>
        <v>42.37</v>
      </c>
      <c r="DK6" s="21">
        <f t="shared" si="12"/>
        <v>43.95</v>
      </c>
      <c r="DL6" s="21">
        <f t="shared" si="12"/>
        <v>45.28</v>
      </c>
      <c r="DM6" s="21">
        <f t="shared" si="12"/>
        <v>46.82</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0">
        <f t="shared" si="13"/>
        <v>0</v>
      </c>
      <c r="DX6" s="21">
        <f t="shared" si="13"/>
        <v>0.1</v>
      </c>
      <c r="DY6" s="21">
        <f t="shared" si="13"/>
        <v>0.83</v>
      </c>
      <c r="DZ6" s="21">
        <f t="shared" si="13"/>
        <v>1.06</v>
      </c>
      <c r="EA6" s="21">
        <f t="shared" si="13"/>
        <v>2.02</v>
      </c>
      <c r="EB6" s="21">
        <f t="shared" si="13"/>
        <v>2.67</v>
      </c>
      <c r="EC6" s="21">
        <f t="shared" si="13"/>
        <v>3.43</v>
      </c>
      <c r="ED6" s="20" t="str">
        <f>IF(ED7="","",IF(ED7="-","【-】","【"&amp;SUBSTITUTE(TEXT(ED7,"#,##0.00"),"-","△")&amp;"】"))</f>
        <v>【8.68】</v>
      </c>
      <c r="EE6" s="20">
        <f>IF(EE7="",NA(),EE7)</f>
        <v>0</v>
      </c>
      <c r="EF6" s="20">
        <f t="shared" ref="EF6:EN6" si="14">IF(EF7="",NA(),EF7)</f>
        <v>0</v>
      </c>
      <c r="EG6" s="20">
        <f t="shared" si="14"/>
        <v>0</v>
      </c>
      <c r="EH6" s="20">
        <f t="shared" si="14"/>
        <v>0</v>
      </c>
      <c r="EI6" s="21">
        <f t="shared" si="14"/>
        <v>0.37</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402176</v>
      </c>
      <c r="D7" s="23">
        <v>46</v>
      </c>
      <c r="E7" s="23">
        <v>17</v>
      </c>
      <c r="F7" s="23">
        <v>1</v>
      </c>
      <c r="G7" s="23">
        <v>0</v>
      </c>
      <c r="H7" s="23" t="s">
        <v>96</v>
      </c>
      <c r="I7" s="23" t="s">
        <v>97</v>
      </c>
      <c r="J7" s="23" t="s">
        <v>98</v>
      </c>
      <c r="K7" s="23" t="s">
        <v>99</v>
      </c>
      <c r="L7" s="23" t="s">
        <v>100</v>
      </c>
      <c r="M7" s="23" t="s">
        <v>101</v>
      </c>
      <c r="N7" s="24" t="s">
        <v>102</v>
      </c>
      <c r="O7" s="24">
        <v>77.06</v>
      </c>
      <c r="P7" s="24">
        <v>92.07</v>
      </c>
      <c r="Q7" s="24">
        <v>85.92</v>
      </c>
      <c r="R7" s="24">
        <v>3360</v>
      </c>
      <c r="S7" s="24">
        <v>106569</v>
      </c>
      <c r="T7" s="24">
        <v>87.73</v>
      </c>
      <c r="U7" s="24">
        <v>1214.74</v>
      </c>
      <c r="V7" s="24">
        <v>98009</v>
      </c>
      <c r="W7" s="24">
        <v>15.27</v>
      </c>
      <c r="X7" s="24">
        <v>6418.4</v>
      </c>
      <c r="Y7" s="24">
        <v>111.47</v>
      </c>
      <c r="Z7" s="24">
        <v>112.13</v>
      </c>
      <c r="AA7" s="24">
        <v>112.53</v>
      </c>
      <c r="AB7" s="24">
        <v>111.74</v>
      </c>
      <c r="AC7" s="24">
        <v>112.89</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135.84</v>
      </c>
      <c r="AV7" s="24">
        <v>175.93</v>
      </c>
      <c r="AW7" s="24">
        <v>225.74</v>
      </c>
      <c r="AX7" s="24">
        <v>253.33</v>
      </c>
      <c r="AY7" s="24">
        <v>312.47000000000003</v>
      </c>
      <c r="AZ7" s="24">
        <v>71.540000000000006</v>
      </c>
      <c r="BA7" s="24">
        <v>67.86</v>
      </c>
      <c r="BB7" s="24">
        <v>72.92</v>
      </c>
      <c r="BC7" s="24">
        <v>81.19</v>
      </c>
      <c r="BD7" s="24">
        <v>85.86</v>
      </c>
      <c r="BE7" s="24">
        <v>78.430000000000007</v>
      </c>
      <c r="BF7" s="24">
        <v>292.08999999999997</v>
      </c>
      <c r="BG7" s="24">
        <v>262.64999999999998</v>
      </c>
      <c r="BH7" s="24">
        <v>242.68</v>
      </c>
      <c r="BI7" s="24">
        <v>229.91</v>
      </c>
      <c r="BJ7" s="24">
        <v>212.33</v>
      </c>
      <c r="BK7" s="24">
        <v>653.69000000000005</v>
      </c>
      <c r="BL7" s="24">
        <v>709.4</v>
      </c>
      <c r="BM7" s="24">
        <v>734.47</v>
      </c>
      <c r="BN7" s="24">
        <v>720.89</v>
      </c>
      <c r="BO7" s="24">
        <v>676.93</v>
      </c>
      <c r="BP7" s="24">
        <v>630.82000000000005</v>
      </c>
      <c r="BQ7" s="24">
        <v>106.78</v>
      </c>
      <c r="BR7" s="24">
        <v>108.74</v>
      </c>
      <c r="BS7" s="24">
        <v>109.34</v>
      </c>
      <c r="BT7" s="24">
        <v>105.59</v>
      </c>
      <c r="BU7" s="24">
        <v>107.95</v>
      </c>
      <c r="BV7" s="24">
        <v>88.05</v>
      </c>
      <c r="BW7" s="24">
        <v>91.14</v>
      </c>
      <c r="BX7" s="24">
        <v>90.69</v>
      </c>
      <c r="BY7" s="24">
        <v>90.5</v>
      </c>
      <c r="BZ7" s="24">
        <v>92.66</v>
      </c>
      <c r="CA7" s="24">
        <v>97.81</v>
      </c>
      <c r="CB7" s="24">
        <v>164.74</v>
      </c>
      <c r="CC7" s="24">
        <v>159.5</v>
      </c>
      <c r="CD7" s="24">
        <v>158.11000000000001</v>
      </c>
      <c r="CE7" s="24">
        <v>162.91</v>
      </c>
      <c r="CF7" s="24">
        <v>159.75</v>
      </c>
      <c r="CG7" s="24">
        <v>141.15</v>
      </c>
      <c r="CH7" s="24">
        <v>136.86000000000001</v>
      </c>
      <c r="CI7" s="24">
        <v>138.52000000000001</v>
      </c>
      <c r="CJ7" s="24">
        <v>138.66999999999999</v>
      </c>
      <c r="CK7" s="24">
        <v>139.12</v>
      </c>
      <c r="CL7" s="24">
        <v>138.75</v>
      </c>
      <c r="CM7" s="24" t="s">
        <v>102</v>
      </c>
      <c r="CN7" s="24" t="s">
        <v>102</v>
      </c>
      <c r="CO7" s="24" t="s">
        <v>102</v>
      </c>
      <c r="CP7" s="24" t="s">
        <v>102</v>
      </c>
      <c r="CQ7" s="24" t="s">
        <v>102</v>
      </c>
      <c r="CR7" s="24">
        <v>57.04</v>
      </c>
      <c r="CS7" s="24">
        <v>60.78</v>
      </c>
      <c r="CT7" s="24">
        <v>59.96</v>
      </c>
      <c r="CU7" s="24">
        <v>59.9</v>
      </c>
      <c r="CV7" s="24">
        <v>60.13</v>
      </c>
      <c r="CW7" s="24">
        <v>58.94</v>
      </c>
      <c r="CX7" s="24">
        <v>98.61</v>
      </c>
      <c r="CY7" s="24">
        <v>98.71</v>
      </c>
      <c r="CZ7" s="24">
        <v>98.77</v>
      </c>
      <c r="DA7" s="24">
        <v>98.84</v>
      </c>
      <c r="DB7" s="24">
        <v>98.88</v>
      </c>
      <c r="DC7" s="24">
        <v>93.73</v>
      </c>
      <c r="DD7" s="24">
        <v>94.17</v>
      </c>
      <c r="DE7" s="24">
        <v>94.27</v>
      </c>
      <c r="DF7" s="24">
        <v>94.46</v>
      </c>
      <c r="DG7" s="24">
        <v>94.37</v>
      </c>
      <c r="DH7" s="24">
        <v>95.91</v>
      </c>
      <c r="DI7" s="24">
        <v>40.76</v>
      </c>
      <c r="DJ7" s="24">
        <v>42.37</v>
      </c>
      <c r="DK7" s="24">
        <v>43.95</v>
      </c>
      <c r="DL7" s="24">
        <v>45.28</v>
      </c>
      <c r="DM7" s="24">
        <v>46.82</v>
      </c>
      <c r="DN7" s="24">
        <v>21.22</v>
      </c>
      <c r="DO7" s="24">
        <v>23.25</v>
      </c>
      <c r="DP7" s="24">
        <v>25.2</v>
      </c>
      <c r="DQ7" s="24">
        <v>27.42</v>
      </c>
      <c r="DR7" s="24">
        <v>30.01</v>
      </c>
      <c r="DS7" s="24">
        <v>41.09</v>
      </c>
      <c r="DT7" s="24">
        <v>0</v>
      </c>
      <c r="DU7" s="24">
        <v>0</v>
      </c>
      <c r="DV7" s="24">
        <v>0</v>
      </c>
      <c r="DW7" s="24">
        <v>0</v>
      </c>
      <c r="DX7" s="24">
        <v>0.1</v>
      </c>
      <c r="DY7" s="24">
        <v>0.83</v>
      </c>
      <c r="DZ7" s="24">
        <v>1.06</v>
      </c>
      <c r="EA7" s="24">
        <v>2.02</v>
      </c>
      <c r="EB7" s="24">
        <v>2.67</v>
      </c>
      <c r="EC7" s="24">
        <v>3.43</v>
      </c>
      <c r="ED7" s="24">
        <v>8.68</v>
      </c>
      <c r="EE7" s="24">
        <v>0</v>
      </c>
      <c r="EF7" s="24">
        <v>0</v>
      </c>
      <c r="EG7" s="24">
        <v>0</v>
      </c>
      <c r="EH7" s="24">
        <v>0</v>
      </c>
      <c r="EI7" s="24">
        <v>0.37</v>
      </c>
      <c r="EJ7" s="24">
        <v>0.12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0960yuuk</cp:lastModifiedBy>
  <cp:lastPrinted>2025-01-30T06:48:39Z</cp:lastPrinted>
  <dcterms:created xsi:type="dcterms:W3CDTF">2025-01-24T07:06:34Z</dcterms:created>
  <dcterms:modified xsi:type="dcterms:W3CDTF">2025-01-30T06:48:42Z</dcterms:modified>
  <cp:category/>
</cp:coreProperties>
</file>