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1\文書管理\組織\上下水道料金総務課\●企業総務課共有フォルダ（Ｈ２９．１移行）\経営比較分析●\R6\"/>
    </mc:Choice>
  </mc:AlternateContent>
  <xr:revisionPtr revIDLastSave="0" documentId="13_ncr:1_{50C32ABA-DBD7-4D97-B015-02A299C22444}" xr6:coauthVersionLast="47" xr6:coauthVersionMax="47" xr10:uidLastSave="{00000000-0000-0000-0000-000000000000}"/>
  <workbookProtection workbookAlgorithmName="SHA-512" workbookHashValue="yW1yy3c4JsTMqu5bryRfER/yTtRFwEHt3Wz/7Sn7WZhhOB5/sCliJu+FrSFxd8sA37TUrVrsh7zFZd3jOLTbwA==" workbookSaltValue="bwswjvZUfBpAb97EMlKK8g=="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F85" i="4"/>
  <c r="E85" i="4"/>
  <c r="AL10" i="4"/>
  <c r="I10" i="4"/>
  <c r="B10" i="4"/>
  <c r="BB8" i="4"/>
  <c r="AT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<sst xmlns="http://schemas.openxmlformats.org/spreadsheetml/2006/main" count="228" uniqueCount="114">
  <si>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</si>
  <si>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</si>
  <si>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</si>
  <si>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</si>
  <si>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</si>
  <si>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</si>
  <si>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</si>
  <si>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</si>
  <si>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</si>
  <si>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</si>
  <si>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</si>
  <si>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</si>
  <si>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</si>
  <si>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</si>
  <si>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</si>
  <si>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</si>
  <si>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</si>
  <si>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</si>
  <si>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</si>
  <si>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</si>
  <si>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</si>
  <si>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</si>
  <si>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</si>
  <si>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</si>
  <si>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</si>
  <si>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</si>
  <si>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</si>
  <si>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</si>
  <si>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</si>
  <si>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</si>
  <si>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</si>
  <si>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</si>
  <si>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</si>
  <si>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</si>
  <si>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</si>
  <si>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</si>
  <si>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</si>
  <si>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</si>
  <si>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</si>
  <si>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</si>
  <si>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</si>
  <si>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</si>
  <si>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</si>
  <si>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</si>
  <si>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</si>
  <si>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</si>
  <si>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</si>
  <si>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</si>
  <si>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</si>
  <si>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</si>
  <si>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</si>
  <si>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</si>
  <si>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</si>
  <si>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</si>
  <si>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</si>
  <si>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</si>
  <si>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</si>
  <si>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</si>
  <si>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</si>
  <si>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</si>
  <si>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</si>
  <si>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</si>
  <si>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</si>
  <si>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</si>
  <si>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</si>
  <si>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</si>
  <si>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</si>
  <si>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</si>
  <si>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</si>
  <si>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</si>
  <si>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</si>
  <si>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</si>
  <si>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</si>
  <si>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</si>
  <si>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</si>
  <si>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</si>
  <si>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</si>
  <si>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</si>
  <si>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</si>
  <si>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</si>
  <si>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</si>
  <si>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</si>
  <si>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</si>
  <si>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</si>
  <si>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</si>
  <si>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</si>
  <si>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</si>
  <si>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</si>
  <si>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</si>
  <si>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</si>
  <si>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</si>
  <si>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</si>
  <si>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</si>
  <si>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筑紫野市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</si>
  <si>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</si>
  <si>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</si>
  <si>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</si>
  <si>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</si>
  <si>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</si>
  <si>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</si>
  <si>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</si>
  <si>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</si>
  <si>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</si>
  <si>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</si>
  <si>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</si>
  <si>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</si>
  <si>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</si>
  <si>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</si>
  <si>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</si>
  <si>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</si>
  <si>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</si>
  <si>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①②令和元年度から令和5年度において、経常収支比率が100％を超え、累積欠損金比率も0％であることから、経営状況は良好である。
③流動比率は各年度とも100％を超え、令和元年度以降は類似団体平均値を上回っており、支払余力は十分であると言える。
④企業債残高対給水収益比率は類似団体平均値を下回った。適切な投資規模を常に念頭に置きながら経営を行う必要がある。
⑤料金回収率は100％を超え、令和元年度から継続して類似団体平均値を上回っている。今後増加が予想される老朽管路の更新費用を的確に見積もり、健全な経営の維持を目指す。
⑥給水原価は依然として類似団体平均値と比較して高い傾向であり、経常費用の削減等、対策を講じる必要がある。
⑦施設利用率は、令和元年度から継続して類似団体平均値を上回っており、今後も合理的に水需要を見込み、施設の更新・統合等水道施設の適正配置を検討していく。
⑧有収率は高い水準を維持しており、類似団体平均値と比較して良好である。水源の有効活用、漏水防止に努め、更なる有収率向上に努める。</t>
    <rPh sb="2" eb="4">
      <t>レイワ</t>
    </rPh>
    <rPh sb="4" eb="5">
      <t>モト</t>
    </rPh>
    <rPh sb="9" eb="11">
      <t>レイワ</t>
    </rPh>
    <rPh sb="86" eb="88">
      <t>ネンド</t>
    </rPh>
    <rPh sb="88" eb="90">
      <t>イコウ</t>
    </rPh>
    <rPh sb="91" eb="93">
      <t>ルイジ</t>
    </rPh>
    <rPh sb="93" eb="95">
      <t>ダンタイ</t>
    </rPh>
    <rPh sb="95" eb="98">
      <t>ヘイキンチ</t>
    </rPh>
    <rPh sb="99" eb="101">
      <t>ウワマワ</t>
    </rPh>
    <rPh sb="111" eb="113">
      <t>ジュウブン</t>
    </rPh>
    <rPh sb="133" eb="134">
      <t>ヒ</t>
    </rPh>
    <rPh sb="144" eb="146">
      <t>シタマワ</t>
    </rPh>
    <rPh sb="180" eb="182">
      <t>リョウキン</t>
    </rPh>
    <rPh sb="194" eb="196">
      <t>レイワ</t>
    </rPh>
    <rPh sb="196" eb="197">
      <t>モト</t>
    </rPh>
    <rPh sb="201" eb="203">
      <t>ケイゾク</t>
    </rPh>
    <rPh sb="248" eb="250">
      <t>ケンゼン</t>
    </rPh>
    <rPh sb="254" eb="256">
      <t>イジ</t>
    </rPh>
    <rPh sb="302" eb="304">
      <t>タイサク</t>
    </rPh>
    <rPh sb="323" eb="325">
      <t>レイワ</t>
    </rPh>
    <rPh sb="325" eb="328">
      <t>ガンネンド</t>
    </rPh>
    <rPh sb="330" eb="332">
      <t>ケイゾク</t>
    </rPh>
    <rPh sb="334" eb="336">
      <t>ルイジ</t>
    </rPh>
    <rPh sb="336" eb="338">
      <t>ダンタイ</t>
    </rPh>
    <rPh sb="338" eb="341">
      <t>ヘイキンチ</t>
    </rPh>
    <rPh sb="342" eb="344">
      <t>ウワマワ</t>
    </rPh>
    <rPh sb="349" eb="351">
      <t>コンゴ</t>
    </rPh>
    <rPh sb="357" eb="359">
      <t>ジュヨウ</t>
    </rPh>
    <rPh sb="360" eb="362">
      <t>ミコ</t>
    </rPh>
    <rPh sb="367" eb="369">
      <t>コウシン</t>
    </rPh>
    <rPh sb="372" eb="373">
      <t>トウ</t>
    </rPh>
    <rPh sb="373" eb="375">
      <t>スイドウ</t>
    </rPh>
    <rPh sb="375" eb="377">
      <t>シセツ</t>
    </rPh>
    <rPh sb="378" eb="380">
      <t>テキセイ</t>
    </rPh>
    <rPh sb="380" eb="382">
      <t>ハイチ</t>
    </rPh>
    <rPh sb="383" eb="385">
      <t>ケントウ</t>
    </rPh>
    <rPh sb="396" eb="397">
      <t>タカ</t>
    </rPh>
    <rPh sb="398" eb="400">
      <t>スイジュン</t>
    </rPh>
    <rPh sb="401" eb="403">
      <t>イジ</t>
    </rPh>
    <phoneticPr fontId="4"/>
  </si>
  <si>
    <t>①②有形固定資産減価償却率は類似団体平均値と比較して低い傾向である。また、管路経年化率も同様の傾向であることから、類似団体より管路の老朽化の進度は比較的遅いと考えられる。
③管路更新率については、類似団体平均値を下回っている。引き続き、老朽化施設の適正な更新を計画的、確実に実施し、将来負担につながらないよう効率的な事業運営に努めることが必要である。</t>
    <rPh sb="98" eb="100">
      <t>ルイジ</t>
    </rPh>
    <rPh sb="100" eb="102">
      <t>ダンタイ</t>
    </rPh>
    <rPh sb="102" eb="105">
      <t>ヘイキンチ</t>
    </rPh>
    <rPh sb="106" eb="108">
      <t>シタマワ</t>
    </rPh>
    <rPh sb="113" eb="114">
      <t>ヒ</t>
    </rPh>
    <rPh sb="115" eb="116">
      <t>ツヅ</t>
    </rPh>
    <rPh sb="134" eb="136">
      <t>カクジツ</t>
    </rPh>
    <rPh sb="141" eb="143">
      <t>ショウライ</t>
    </rPh>
    <rPh sb="143" eb="145">
      <t>フタン</t>
    </rPh>
    <phoneticPr fontId="4"/>
  </si>
  <si>
    <t>概ね経営の健全化は保持されているが、管路等の老朽化による更新や耐震化費用の増大等、近い将来全国的に見込まれる課題に加え、本市においては、近年、受水費の負担が大きくなってきている。今後も相当の財政負担が見込まれることから、経営戦略を適宜見直し、地方公営企業法に定める経営の基本原則に十分配慮し、計画的かつ効率的な事業経営に努める。</t>
    <rPh sb="31" eb="34">
      <t>タイシンカ</t>
    </rPh>
    <rPh sb="68" eb="70">
      <t>キンネン</t>
    </rPh>
    <rPh sb="75" eb="77">
      <t>フタン</t>
    </rPh>
    <rPh sb="78" eb="79">
      <t>オオ</t>
    </rPh>
    <rPh sb="92" eb="94">
      <t>ソウトウ</t>
    </rPh>
    <rPh sb="110" eb="114">
      <t>ケイエイセンリャク</t>
    </rPh>
    <rPh sb="115" eb="117">
      <t>テキギ</t>
    </rPh>
    <rPh sb="117" eb="119">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</si>
</sst>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0.57999999999999996</c:v>
                </c:pt>
                <c:pt idx="1">
                  <c:v>0.48</c:v>
                </c:pt>
                <c:pt idx="2">
                  <c:v>0.37</c:v>
                </c:pt>
                <c:pt idx="3">
                  <c:v>0.48</c:v>
                </c:pt>
                <c:pt idx="4">
                  <c:v>0.42</c:v>
                </c:pt>
              </c:numCache>
            </c:numRef>
          </c:val>
          <c:extLst>
            <c:ext xmlns:c16="http://schemas.microsoft.com/office/drawing/2014/chart" uri="{C3380CC4-5D6E-409C-BE32-E72D297353CC}">
              <c16:uniqueId val="{00000000-AAC5-4B2F-AA4E-70A21082E1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AC5-4B2F-AA4E-70A21082E1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112.27</c:v>
                </c:pt>
                <c:pt idx="1">
                  <c:v>112.09</c:v>
                </c:pt>
                <c:pt idx="2">
                  <c:v>115.07</c:v>
                </c:pt>
                <c:pt idx="3">
                  <c:v>110.16</c:v>
                </c:pt>
                <c:pt idx="4">
                  <c:v>109.91</c:v>
                </c:pt>
              </c:numCache>
            </c:numRef>
          </c:val>
          <c:extLst>
            <c:ext xmlns:c16="http://schemas.microsoft.com/office/drawing/2014/chart" uri="{C3380CC4-5D6E-409C-BE32-E72D297353CC}">
              <c16:uniqueId val="{00000000-DEC0-4CD3-B42C-48BFF655EA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DEC0-4CD3-B42C-48BFF655EA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44.94</c:v>
                </c:pt>
                <c:pt idx="1">
                  <c:v>46.15</c:v>
                </c:pt>
                <c:pt idx="2">
                  <c:v>47.15</c:v>
                </c:pt>
                <c:pt idx="3">
                  <c:v>48.11</c:v>
                </c:pt>
                <c:pt idx="4">
                  <c:v>49.15</c:v>
                </c:pt>
              </c:numCache>
            </c:numRef>
          </c:val>
          <c:extLst>
            <c:ext xmlns:c16="http://schemas.microsoft.com/office/drawing/2014/chart" uri="{C3380CC4-5D6E-409C-BE32-E72D297353CC}">
              <c16:uniqueId val="{00000000-D598-498B-8972-F3034B83F3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598-498B-8972-F3034B83F3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1.99</c:v>
                </c:pt>
                <c:pt idx="1">
                  <c:v>4.51</c:v>
                </c:pt>
                <c:pt idx="2">
                  <c:v>5.85</c:v>
                </c:pt>
                <c:pt idx="3">
                  <c:v>7.32</c:v>
                </c:pt>
                <c:pt idx="4">
                  <c:v>8.1</c:v>
                </c:pt>
              </c:numCache>
            </c:numRef>
          </c:val>
          <c:extLst>
            <c:ext xmlns:c16="http://schemas.microsoft.com/office/drawing/2014/chart" uri="{C3380CC4-5D6E-409C-BE32-E72D297353CC}">
              <c16:uniqueId val="{00000000-9E8C-46EB-A30C-637A46E535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E8C-46EB-A30C-637A46E535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87-4A90-88B6-C9F6E0E2F1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987-4A90-88B6-C9F6E0E2F1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422.83</c:v>
                </c:pt>
                <c:pt idx="1">
                  <c:v>404.54</c:v>
                </c:pt>
                <c:pt idx="2">
                  <c:v>430.35</c:v>
                </c:pt>
                <c:pt idx="3">
                  <c:v>452.93</c:v>
                </c:pt>
                <c:pt idx="4">
                  <c:v>498.44</c:v>
                </c:pt>
              </c:numCache>
            </c:numRef>
          </c:val>
          <c:extLst>
            <c:ext xmlns:c16="http://schemas.microsoft.com/office/drawing/2014/chart" uri="{C3380CC4-5D6E-409C-BE32-E72D297353CC}">
              <c16:uniqueId val="{00000000-AB04-4CC6-AECC-308B5F4A76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B04-4CC6-AECC-308B5F4A76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297.41000000000003</c:v>
                </c:pt>
                <c:pt idx="1">
                  <c:v>278.83999999999997</c:v>
                </c:pt>
                <c:pt idx="2">
                  <c:v>267.86</c:v>
                </c:pt>
                <c:pt idx="3">
                  <c:v>262.02999999999997</c:v>
                </c:pt>
                <c:pt idx="4">
                  <c:v>249.98</c:v>
                </c:pt>
              </c:numCache>
            </c:numRef>
          </c:val>
          <c:extLst>
            <c:ext xmlns:c16="http://schemas.microsoft.com/office/drawing/2014/chart" uri="{C3380CC4-5D6E-409C-BE32-E72D297353CC}">
              <c16:uniqueId val="{00000000-5A1A-431F-A817-75C1192E7F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5A1A-431F-A817-75C1192E7F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105.03</c:v>
                </c:pt>
                <c:pt idx="1">
                  <c:v>105.68</c:v>
                </c:pt>
                <c:pt idx="2">
                  <c:v>106.41</c:v>
                </c:pt>
                <c:pt idx="3">
                  <c:v>102.85</c:v>
                </c:pt>
                <c:pt idx="4">
                  <c:v>103.79</c:v>
                </c:pt>
              </c:numCache>
            </c:numRef>
          </c:val>
          <c:extLst>
            <c:ext xmlns:c16="http://schemas.microsoft.com/office/drawing/2014/chart" uri="{C3380CC4-5D6E-409C-BE32-E72D297353CC}">
              <c16:uniqueId val="{00000000-5467-41CB-8C3B-EF1AE7BF98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467-41CB-8C3B-EF1AE7BF98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206.8</c:v>
                </c:pt>
                <c:pt idx="1">
                  <c:v>201.92</c:v>
                </c:pt>
                <c:pt idx="2">
                  <c:v>200.55</c:v>
                </c:pt>
                <c:pt idx="3">
                  <c:v>206.87</c:v>
                </c:pt>
                <c:pt idx="4">
                  <c:v>206.18</c:v>
                </c:pt>
              </c:numCache>
            </c:numRef>
          </c:val>
          <c:extLst>
            <c:ext xmlns:c16="http://schemas.microsoft.com/office/drawing/2014/chart" uri="{C3380CC4-5D6E-409C-BE32-E72D297353CC}">
              <c16:uniqueId val="{00000000-C6F8-4147-92D1-833D62D6BC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C6F8-4147-92D1-833D62D6BC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65.989999999999995</c:v>
                </c:pt>
                <c:pt idx="1">
                  <c:v>67.489999999999995</c:v>
                </c:pt>
                <c:pt idx="2">
                  <c:v>66.849999999999994</c:v>
                </c:pt>
                <c:pt idx="3">
                  <c:v>65.86</c:v>
                </c:pt>
                <c:pt idx="4">
                  <c:v>66.27</c:v>
                </c:pt>
              </c:numCache>
            </c:numRef>
          </c:val>
          <c:extLst>
            <c:ext xmlns:c16="http://schemas.microsoft.com/office/drawing/2014/chart" uri="{C3380CC4-5D6E-409C-BE32-E72D297353CC}">
              <c16:uniqueId val="{00000000-AA95-4713-A284-33F59DDCFD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A95-4713-A284-33F59DDCFD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92.79</c:v>
                </c:pt>
                <c:pt idx="1">
                  <c:v>91.99</c:v>
                </c:pt>
                <c:pt idx="2">
                  <c:v>93.31</c:v>
                </c:pt>
                <c:pt idx="3">
                  <c:v>93.83</c:v>
                </c:pt>
                <c:pt idx="4">
                  <c:v>93.94</c:v>
                </c:pt>
              </c:numCache>
            </c:numRef>
          </c:val>
          <c:extLst>
            <c:ext xmlns:c16="http://schemas.microsoft.com/office/drawing/2014/chart" uri="{C3380CC4-5D6E-409C-BE32-E72D297353CC}">
              <c16:uniqueId val="{00000000-40CB-472D-9861-DDC43F2BA1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0CB-472D-9861-DDC43F2BA1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福岡県　筑紫野市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106569</v>
      </c>
      <c r="AM8" s="44"/>
      <c r="AN8" s="44"/>
      <c r="AO8" s="44"/>
      <c r="AP8" s="44"/>
      <c r="AQ8" s="44"/>
      <c r="AR8" s="44"/>
      <c r="AS8" s="44"/>
      <c r="AT8" s="45">
        <f>データ!$S$6</f>
        <v>87.73</v>
      </c>
      <c r="AU8" s="46"/>
      <c r="AV8" s="46"/>
      <c r="AW8" s="46"/>
      <c r="AX8" s="46"/>
      <c r="AY8" s="46"/>
      <c r="AZ8" s="46"/>
      <c r="BA8" s="46"/>
      <c r="BB8" s="47">
        <f>データ!$T$6</f>
        <v>1214.74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72.87</v>
      </c>
      <c r="J10" s="46"/>
      <c r="K10" s="46"/>
      <c r="L10" s="46"/>
      <c r="M10" s="46"/>
      <c r="N10" s="46"/>
      <c r="O10" s="80"/>
      <c r="P10" s="47">
        <f>データ!$P$6</f>
        <v>85.15</v>
      </c>
      <c r="Q10" s="47"/>
      <c r="R10" s="47"/>
      <c r="S10" s="47"/>
      <c r="T10" s="47"/>
      <c r="U10" s="47"/>
      <c r="V10" s="47"/>
      <c r="W10" s="44">
        <f>データ!$Q$6</f>
        <v>3530</v>
      </c>
      <c r="X10" s="44"/>
      <c r="Y10" s="44"/>
      <c r="Z10" s="44"/>
      <c r="AA10" s="44"/>
      <c r="AB10" s="44"/>
      <c r="AC10" s="44"/>
      <c r="AD10" s="2"/>
      <c r="AE10" s="2"/>
      <c r="AF10" s="2"/>
      <c r="AG10" s="2"/>
      <c r="AH10" s="2"/>
      <c r="AI10" s="2"/>
      <c r="AJ10" s="2"/>
      <c r="AK10" s="2"/>
      <c r="AL10" s="44">
        <f>データ!$U$6</f>
        <v>90644</v>
      </c>
      <c r="AM10" s="44"/>
      <c r="AN10" s="44"/>
      <c r="AO10" s="44"/>
      <c r="AP10" s="44"/>
      <c r="AQ10" s="44"/>
      <c r="AR10" s="44"/>
      <c r="AS10" s="44"/>
      <c r="AT10" s="45">
        <f>データ!$V$6</f>
        <v>25.09</v>
      </c>
      <c r="AU10" s="46"/>
      <c r="AV10" s="46"/>
      <c r="AW10" s="46"/>
      <c r="AX10" s="46"/>
      <c r="AY10" s="46"/>
      <c r="AZ10" s="46"/>
      <c r="BA10" s="46"/>
      <c r="BB10" s="47">
        <f>データ!$W$6</f>
        <v>3612.75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KB1q9hCP03Tac6OEyKBBFnV3/0klLZk+5rMFPAgwRV6TVA0sBzTQW3uRlL9CqlFgV7FWBQgIOyLPyLIkyPI/w==" saltValue="DRg67X0KIHkWMnRiLtv6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402176</v>
      </c>
      <c r="D6" s="20">
        <f t="shared" si="3"/>
        <v>46</v>
      </c>
      <c r="E6" s="20">
        <f t="shared" si="3"/>
        <v>1</v>
      </c>
      <c r="F6" s="20">
        <f t="shared" si="3"/>
        <v>0</v>
      </c>
      <c r="G6" s="20">
        <f t="shared" si="3"/>
        <v>1</v>
      </c>
      <c r="H6" s="20" t="str">
        <f t="shared" si="3"/>
        <v>福岡県　筑紫野市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72.87</v>
      </c>
      <c r="P6" s="21">
        <f t="shared" si="3"/>
        <v>85.15</v>
      </c>
      <c r="Q6" s="21">
        <f t="shared" si="3"/>
        <v>3530</v>
      </c>
      <c r="R6" s="21">
        <f t="shared" si="3"/>
        <v>106569</v>
      </c>
      <c r="S6" s="21">
        <f t="shared" si="3"/>
        <v>87.73</v>
      </c>
      <c r="T6" s="21">
        <f t="shared" si="3"/>
        <v>1214.74</v>
      </c>
      <c r="U6" s="21">
        <f t="shared" si="3"/>
        <v>90644</v>
      </c>
      <c r="V6" s="21">
        <f t="shared" si="3"/>
        <v>25.09</v>
      </c>
      <c r="W6" s="21">
        <f t="shared" si="3"/>
        <v>3612.75</v>
      </c>
      <c r="X6" s="22">
        <f>IF(X7="",NA(),X7)</f>
        <v>112.27</v>
      </c>
      <c r="Y6" s="22">
        <f t="shared" ref="Y6:AG6" si="4">IF(Y7="",NA(),Y7)</f>
        <v>112.09</v>
      </c>
      <c r="Z6" s="22">
        <f t="shared" si="4"/>
        <v>115.07</v>
      </c>
      <c r="AA6" s="22">
        <f t="shared" si="4"/>
        <v>110.16</v>
      </c>
      <c r="AB6" s="22">
        <f t="shared" si="4"/>
        <v>109.91</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422.83</v>
      </c>
      <c r="AU6" s="22">
        <f t="shared" ref="AU6:BC6" si="6">IF(AU7="",NA(),AU7)</f>
        <v>404.54</v>
      </c>
      <c r="AV6" s="22">
        <f t="shared" si="6"/>
        <v>430.35</v>
      </c>
      <c r="AW6" s="22">
        <f t="shared" si="6"/>
        <v>452.93</v>
      </c>
      <c r="AX6" s="22">
        <f t="shared" si="6"/>
        <v>498.44</v>
      </c>
      <c r="AY6" s="22">
        <f t="shared" si="6"/>
        <v>360.86</v>
      </c>
      <c r="AZ6" s="22">
        <f t="shared" si="6"/>
        <v>350.79</v>
      </c>
      <c r="BA6" s="22">
        <f t="shared" si="6"/>
        <v>354.57</v>
      </c>
      <c r="BB6" s="22">
        <f t="shared" si="6"/>
        <v>357.74</v>
      </c>
      <c r="BC6" s="22">
        <f t="shared" si="6"/>
        <v>344.88</v>
      </c>
      <c r="BD6" s="21" t="str">
        <f>IF(BD7="","",IF(BD7="-","【-】","【"&amp;SUBSTITUTE(TEXT(BD7,"#,##0.00"),"-","△")&amp;"】"))</f>
        <v>【243.36】</v>
      </c>
      <c r="BE6" s="22">
        <f>IF(BE7="",NA(),BE7)</f>
        <v>297.41000000000003</v>
      </c>
      <c r="BF6" s="22">
        <f t="shared" ref="BF6:BN6" si="7">IF(BF7="",NA(),BF7)</f>
        <v>278.83999999999997</v>
      </c>
      <c r="BG6" s="22">
        <f t="shared" si="7"/>
        <v>267.86</v>
      </c>
      <c r="BH6" s="22">
        <f t="shared" si="7"/>
        <v>262.02999999999997</v>
      </c>
      <c r="BI6" s="22">
        <f t="shared" si="7"/>
        <v>249.98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105.03</v>
      </c>
      <c r="BQ6" s="22">
        <f t="shared" ref="BQ6:BY6" si="8">IF(BQ7="",NA(),BQ7)</f>
        <v>105.68</v>
      </c>
      <c r="BR6" s="22">
        <f t="shared" si="8"/>
        <v>106.41</v>
      </c>
      <c r="BS6" s="22">
        <f t="shared" si="8"/>
        <v>102.85</v>
      </c>
      <c r="BT6" s="22">
        <f t="shared" si="8"/>
        <v>103.79</v>
      </c>
      <c r="BU6" s="22">
        <f t="shared" si="8"/>
        <v>103.32</v>
      </c>
      <c r="BV6" s="22">
        <f t="shared" si="8"/>
        <v>100.85</v>
      </c>
      <c r="BW6" s="22">
        <f t="shared" si="8"/>
        <v>103.79</v>
      </c>
      <c r="BX6" s="22">
        <f t="shared" si="8"/>
        <v>98.3</v>
      </c>
      <c r="BY6" s="22">
        <f t="shared" si="8"/>
        <v>98.89</v>
      </c>
      <c r="BZ6" s="21" t="str">
        <f>IF(BZ7="","",IF(BZ7="-","【-】","【"&amp;SUBSTITUTE(TEXT(BZ7,"#,##0.00"),"-","△")&amp;"】"))</f>
        <v>【97.82】</v>
      </c>
      <c r="CA6" s="22">
        <f>IF(CA7="",NA(),CA7)</f>
        <v>206.8</v>
      </c>
      <c r="CB6" s="22">
        <f t="shared" ref="CB6:CJ6" si="9">IF(CB7="",NA(),CB7)</f>
        <v>201.92</v>
      </c>
      <c r="CC6" s="22">
        <f t="shared" si="9"/>
        <v>200.55</v>
      </c>
      <c r="CD6" s="22">
        <f t="shared" si="9"/>
        <v>206.87</v>
      </c>
      <c r="CE6" s="22">
        <f t="shared" si="9"/>
        <v>206.18</v>
      </c>
      <c r="CF6" s="22">
        <f t="shared" si="9"/>
        <v>168.56</v>
      </c>
      <c r="CG6" s="22">
        <f t="shared" si="9"/>
        <v>167.1</v>
      </c>
      <c r="CH6" s="22">
        <f t="shared" si="9"/>
        <v>167.86</v>
      </c>
      <c r="CI6" s="22">
        <f t="shared" si="9"/>
        <v>173.68</v>
      </c>
      <c r="CJ6" s="22">
        <f t="shared" si="9"/>
        <v>174.52</v>
      </c>
      <c r="CK6" s="21" t="str">
        <f>IF(CK7="","",IF(CK7="-","【-】","【"&amp;SUBSTITUTE(TEXT(CK7,"#,##0.00"),"-","△")&amp;"】"))</f>
        <v>【177.56】</v>
      </c>
      <c r="CL6" s="22">
        <f>IF(CL7="",NA(),CL7)</f>
        <v>65.989999999999995</v>
      </c>
      <c r="CM6" s="22">
        <f t="shared" ref="CM6:CU6" si="10">IF(CM7="",NA(),CM7)</f>
        <v>67.489999999999995</v>
      </c>
      <c r="CN6" s="22">
        <f t="shared" si="10"/>
        <v>66.849999999999994</v>
      </c>
      <c r="CO6" s="22">
        <f t="shared" si="10"/>
        <v>65.86</v>
      </c>
      <c r="CP6" s="22">
        <f t="shared" si="10"/>
        <v>66.27</v>
      </c>
      <c r="CQ6" s="22">
        <f t="shared" si="10"/>
        <v>59.51</v>
      </c>
      <c r="CR6" s="22">
        <f t="shared" si="10"/>
        <v>59.91</v>
      </c>
      <c r="CS6" s="22">
        <f t="shared" si="10"/>
        <v>59.4</v>
      </c>
      <c r="CT6" s="22">
        <f t="shared" si="10"/>
        <v>59.24</v>
      </c>
      <c r="CU6" s="22">
        <f t="shared" si="10"/>
        <v>58.77</v>
      </c>
      <c r="CV6" s="21" t="str">
        <f>IF(CV7="","",IF(CV7="-","【-】","【"&amp;SUBSTITUTE(TEXT(CV7,"#,##0.00"),"-","△")&amp;"】"))</f>
        <v>【59.81】</v>
      </c>
      <c r="CW6" s="22">
        <f>IF(CW7="",NA(),CW7)</f>
        <v>92.79</v>
      </c>
      <c r="CX6" s="22">
        <f t="shared" ref="CX6:DF6" si="11">IF(CX7="",NA(),CX7)</f>
        <v>91.99</v>
      </c>
      <c r="CY6" s="22">
        <f t="shared" si="11"/>
        <v>93.31</v>
      </c>
      <c r="CZ6" s="22">
        <f t="shared" si="11"/>
        <v>93.83</v>
      </c>
      <c r="DA6" s="22">
        <f t="shared" si="11"/>
        <v>93.94</v>
      </c>
      <c r="DB6" s="22">
        <f t="shared" si="11"/>
        <v>87.08</v>
      </c>
      <c r="DC6" s="22">
        <f t="shared" si="11"/>
        <v>87.26</v>
      </c>
      <c r="DD6" s="22">
        <f t="shared" si="11"/>
        <v>87.57</v>
      </c>
      <c r="DE6" s="22">
        <f t="shared" si="11"/>
        <v>87.26</v>
      </c>
      <c r="DF6" s="22">
        <f t="shared" si="11"/>
        <v>86.95</v>
      </c>
      <c r="DG6" s="21" t="str">
        <f>IF(DG7="","",IF(DG7="-","【-】","【"&amp;SUBSTITUTE(TEXT(DG7,"#,##0.00"),"-","△")&amp;"】"))</f>
        <v>【89.42】</v>
      </c>
      <c r="DH6" s="22">
        <f>IF(DH7="",NA(),DH7)</f>
        <v>44.94</v>
      </c>
      <c r="DI6" s="22">
        <f t="shared" ref="DI6:DQ6" si="12">IF(DI7="",NA(),DI7)</f>
        <v>46.15</v>
      </c>
      <c r="DJ6" s="22">
        <f t="shared" si="12"/>
        <v>47.15</v>
      </c>
      <c r="DK6" s="22">
        <f t="shared" si="12"/>
        <v>48.11</v>
      </c>
      <c r="DL6" s="22">
        <f t="shared" si="12"/>
        <v>49.15</v>
      </c>
      <c r="DM6" s="22">
        <f t="shared" si="12"/>
        <v>48.55</v>
      </c>
      <c r="DN6" s="22">
        <f t="shared" si="12"/>
        <v>49.2</v>
      </c>
      <c r="DO6" s="22">
        <f t="shared" si="12"/>
        <v>50.01</v>
      </c>
      <c r="DP6" s="22">
        <f t="shared" si="12"/>
        <v>50.99</v>
      </c>
      <c r="DQ6" s="22">
        <f t="shared" si="12"/>
        <v>51.79</v>
      </c>
      <c r="DR6" s="21" t="str">
        <f>IF(DR7="","",IF(DR7="-","【-】","【"&amp;SUBSTITUTE(TEXT(DR7,"#,##0.00"),"-","△")&amp;"】"))</f>
        <v>【52.02】</v>
      </c>
      <c r="DS6" s="22">
        <f>IF(DS7="",NA(),DS7)</f>
        <v>1.99</v>
      </c>
      <c r="DT6" s="22">
        <f t="shared" ref="DT6:EB6" si="13">IF(DT7="",NA(),DT7)</f>
        <v>4.51</v>
      </c>
      <c r="DU6" s="22">
        <f t="shared" si="13"/>
        <v>5.85</v>
      </c>
      <c r="DV6" s="22">
        <f t="shared" si="13"/>
        <v>7.32</v>
      </c>
      <c r="DW6" s="22">
        <f t="shared" si="13"/>
        <v>8.1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0.57999999999999996</v>
      </c>
      <c r="EE6" s="22">
        <f t="shared" ref="EE6:EM6" si="14">IF(EE7="",NA(),EE7)</f>
        <v>0.48</v>
      </c>
      <c r="EF6" s="22">
        <f t="shared" si="14"/>
        <v>0.37</v>
      </c>
      <c r="EG6" s="22">
        <f t="shared" si="14"/>
        <v>0.48</v>
      </c>
      <c r="EH6" s="22">
        <f t="shared" si="14"/>
        <v>0.42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402176</v>
      </c>
      <c r="D7" s="24">
        <v>46</v>
      </c>
      <c r="E7" s="24">
        <v>1</v>
      </c>
      <c r="F7" s="24">
        <v>0</v>
      </c>
      <c r="G7" s="24">
        <v>1</v>
      </c>
      <c r="H7" s="24" t="s">
        <v>93</v>
      </c>
      <c r="I7" s="24" t="s">
        <v>94</v>
      </c>
      <c r="J7" s="24" t="s">
        <v>95</v>
      </c>
      <c r="K7" s="24" t="s">
        <v>96</v>
      </c>
      <c r="L7" s="24" t="s">
        <v>97</v>
      </c>
      <c r="M7" s="24" t="s">
        <v>98</v>
      </c>
      <c r="N7" s="25" t="s">
        <v>99</v>
      </c>
      <c r="O7" s="25">
        <v>72.87</v>
      </c>
      <c r="P7" s="25">
        <v>85.15</v>
      </c>
      <c r="Q7" s="25">
        <v>3530</v>
      </c>
      <c r="R7" s="25">
        <v>106569</v>
      </c>
      <c r="S7" s="25">
        <v>87.73</v>
      </c>
      <c r="T7" s="25">
        <v>1214.74</v>
      </c>
      <c r="U7" s="25">
        <v>90644</v>
      </c>
      <c r="V7" s="25">
        <v>25.09</v>
      </c>
      <c r="W7" s="25">
        <v>3612.75</v>
      </c>
      <c r="X7" s="25">
        <v>112.27</v>
      </c>
      <c r="Y7" s="25">
        <v>112.09</v>
      </c>
      <c r="Z7" s="25">
        <v>115.07</v>
      </c>
      <c r="AA7" s="25">
        <v>110.16</v>
      </c>
      <c r="AB7" s="25">
        <v>109.91</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422.83</v>
      </c>
      <c r="AU7" s="25">
        <v>404.54</v>
      </c>
      <c r="AV7" s="25">
        <v>430.35</v>
      </c>
      <c r="AW7" s="25">
        <v>452.93</v>
      </c>
      <c r="AX7" s="25">
        <v>498.44</v>
      </c>
      <c r="AY7" s="25">
        <v>360.86</v>
      </c>
      <c r="AZ7" s="25">
        <v>350.79</v>
      </c>
      <c r="BA7" s="25">
        <v>354.57</v>
      </c>
      <c r="BB7" s="25">
        <v>357.74</v>
      </c>
      <c r="BC7" s="25">
        <v>344.88</v>
      </c>
      <c r="BD7" s="25">
        <v>243.36</v>
      </c>
      <c r="BE7" s="25">
        <v>297.41000000000003</v>
      </c>
      <c r="BF7" s="25">
        <v>278.83999999999997</v>
      </c>
      <c r="BG7" s="25">
        <v>267.86</v>
      </c>
      <c r="BH7" s="25">
        <v>262.02999999999997</v>
      </c>
      <c r="BI7" s="25">
        <v>249.98</v>
      </c>
      <c r="BJ7" s="25">
        <v>309.27999999999997</v>
      </c>
      <c r="BK7" s="25">
        <v>322.92</v>
      </c>
      <c r="BL7" s="25">
        <v>303.45999999999998</v>
      </c>
      <c r="BM7" s="25">
        <v>307.27999999999997</v>
      </c>
      <c r="BN7" s="25">
        <v>304.02</v>
      </c>
      <c r="BO7" s="25">
        <v>265.93</v>
      </c>
      <c r="BP7" s="25">
        <v>105.03</v>
      </c>
      <c r="BQ7" s="25">
        <v>105.68</v>
      </c>
      <c r="BR7" s="25">
        <v>106.41</v>
      </c>
      <c r="BS7" s="25">
        <v>102.85</v>
      </c>
      <c r="BT7" s="25">
        <v>103.79</v>
      </c>
      <c r="BU7" s="25">
        <v>103.32</v>
      </c>
      <c r="BV7" s="25">
        <v>100.85</v>
      </c>
      <c r="BW7" s="25">
        <v>103.79</v>
      </c>
      <c r="BX7" s="25">
        <v>98.3</v>
      </c>
      <c r="BY7" s="25">
        <v>98.89</v>
      </c>
      <c r="BZ7" s="25">
        <v>97.82</v>
      </c>
      <c r="CA7" s="25">
        <v>206.8</v>
      </c>
      <c r="CB7" s="25">
        <v>201.92</v>
      </c>
      <c r="CC7" s="25">
        <v>200.55</v>
      </c>
      <c r="CD7" s="25">
        <v>206.87</v>
      </c>
      <c r="CE7" s="25">
        <v>206.18</v>
      </c>
      <c r="CF7" s="25">
        <v>168.56</v>
      </c>
      <c r="CG7" s="25">
        <v>167.1</v>
      </c>
      <c r="CH7" s="25">
        <v>167.86</v>
      </c>
      <c r="CI7" s="25">
        <v>173.68</v>
      </c>
      <c r="CJ7" s="25">
        <v>174.52</v>
      </c>
      <c r="CK7" s="25">
        <v>177.56</v>
      </c>
      <c r="CL7" s="25">
        <v>65.989999999999995</v>
      </c>
      <c r="CM7" s="25">
        <v>67.489999999999995</v>
      </c>
      <c r="CN7" s="25">
        <v>66.849999999999994</v>
      </c>
      <c r="CO7" s="25">
        <v>65.86</v>
      </c>
      <c r="CP7" s="25">
        <v>66.27</v>
      </c>
      <c r="CQ7" s="25">
        <v>59.51</v>
      </c>
      <c r="CR7" s="25">
        <v>59.91</v>
      </c>
      <c r="CS7" s="25">
        <v>59.4</v>
      </c>
      <c r="CT7" s="25">
        <v>59.24</v>
      </c>
      <c r="CU7" s="25">
        <v>58.77</v>
      </c>
      <c r="CV7" s="25">
        <v>59.81</v>
      </c>
      <c r="CW7" s="25">
        <v>92.79</v>
      </c>
      <c r="CX7" s="25">
        <v>91.99</v>
      </c>
      <c r="CY7" s="25">
        <v>93.31</v>
      </c>
      <c r="CZ7" s="25">
        <v>93.83</v>
      </c>
      <c r="DA7" s="25">
        <v>93.94</v>
      </c>
      <c r="DB7" s="25">
        <v>87.08</v>
      </c>
      <c r="DC7" s="25">
        <v>87.26</v>
      </c>
      <c r="DD7" s="25">
        <v>87.57</v>
      </c>
      <c r="DE7" s="25">
        <v>87.26</v>
      </c>
      <c r="DF7" s="25">
        <v>86.95</v>
      </c>
      <c r="DG7" s="25">
        <v>89.42</v>
      </c>
      <c r="DH7" s="25">
        <v>44.94</v>
      </c>
      <c r="DI7" s="25">
        <v>46.15</v>
      </c>
      <c r="DJ7" s="25">
        <v>47.15</v>
      </c>
      <c r="DK7" s="25">
        <v>48.11</v>
      </c>
      <c r="DL7" s="25">
        <v>49.15</v>
      </c>
      <c r="DM7" s="25">
        <v>48.55</v>
      </c>
      <c r="DN7" s="25">
        <v>49.2</v>
      </c>
      <c r="DO7" s="25">
        <v>50.01</v>
      </c>
      <c r="DP7" s="25">
        <v>50.99</v>
      </c>
      <c r="DQ7" s="25">
        <v>51.79</v>
      </c>
      <c r="DR7" s="25">
        <v>52.02</v>
      </c>
      <c r="DS7" s="25">
        <v>1.99</v>
      </c>
      <c r="DT7" s="25">
        <v>4.51</v>
      </c>
      <c r="DU7" s="25">
        <v>5.85</v>
      </c>
      <c r="DV7" s="25">
        <v>7.32</v>
      </c>
      <c r="DW7" s="25">
        <v>8.1</v>
      </c>
      <c r="DX7" s="25">
        <v>17.11</v>
      </c>
      <c r="DY7" s="25">
        <v>18.329999999999998</v>
      </c>
      <c r="DZ7" s="25">
        <v>20.27</v>
      </c>
      <c r="EA7" s="25">
        <v>21.69</v>
      </c>
      <c r="EB7" s="25">
        <v>23.19</v>
      </c>
      <c r="EC7" s="25">
        <v>25.37</v>
      </c>
      <c r="ED7" s="25">
        <v>0.57999999999999996</v>
      </c>
      <c r="EE7" s="25">
        <v>0.48</v>
      </c>
      <c r="EF7" s="25">
        <v>0.37</v>
      </c>
      <c r="EG7" s="25">
        <v>0.48</v>
      </c>
      <c r="EH7" s="25">
        <v>0.42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0960yuuk</cp:lastModifiedBy>
  <cp:lastPrinted>2025-01-30T06:44:28Z</cp:lastPrinted>
  <dcterms:created xsi:type="dcterms:W3CDTF">2025-01-24T06:54:42Z</dcterms:created>
  <dcterms:modified xsi:type="dcterms:W3CDTF">2025-01-30T06:44:30Z</dcterms:modified>
  <cp:category/>
</cp:coreProperties>
</file>