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120" yWindow="-120" windowWidth="20730" windowHeight="110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88" i="12" l="1"/>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BE35" i="10"/>
  <c r="C34" i="10"/>
  <c r="C35" i="10" s="1"/>
  <c r="U34" i="10" l="1"/>
  <c r="U35" i="10" s="1"/>
  <c r="U36" i="10" s="1"/>
  <c r="U37" i="10" s="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<sst xmlns="http://schemas.openxmlformats.org/spreadsheetml/2006/main" count="1146" uniqueCount="631">
  <si>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</si>
  <si>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</si>
  <si>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</si>
  <si>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</si>
  <si>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</si>
  <si>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</si>
  <si>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</si>
  <si>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</si>
  <si>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</si>
  <si>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</si>
  <si>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</si>
  <si>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</si>
  <si>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</si>
  <si>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</si>
  <si>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</si>
  <si>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</si>
  <si>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</si>
  <si>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</si>
  <si>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</si>
  <si>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</si>
  <si>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</si>
  <si>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</si>
  <si>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</si>
  <si>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</si>
  <si>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</si>
  <si>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</si>
  <si>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</si>
  <si>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</si>
  <si>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</si>
  <si>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</si>
  <si>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</si>
  <si>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</si>
  <si>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</si>
  <si>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</si>
  <si>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</si>
  <si>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</si>
  <si>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</si>
  <si>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</si>
  <si>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</si>
  <si>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</si>
  <si>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</si>
  <si>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</si>
  <si>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</si>
  <si>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</si>
  <si>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</si>
  <si>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</si>
  <si>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</si>
  <si>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</si>
  <si>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</si>
  <si>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</si>
  <si>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</si>
  <si>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</si>
  <si>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</si>
  <si>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</si>
  <si>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</si>
  <si>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</si>
  <si>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</si>
  <si>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</si>
  <si>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</si>
  <si>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</si>
  <si>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</si>
  <si>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</si>
  <si>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</si>
  <si>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</si>
  <si>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</si>
  <si>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</si>
  <si>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</si>
  <si>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</si>
  <si>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</si>
  <si>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</si>
  <si>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</si>
  <si>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</si>
  <si>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</si>
  <si>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</si>
  <si>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</si>
  <si>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</si>
  <si>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</si>
  <si>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</si>
  <si>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</si>
  <si>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</si>
  <si>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</si>
  <si>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</si>
  <si>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</si>
  <si>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</si>
  <si>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</si>
  <si>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</si>
  <si>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</si>
  <si>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</si>
  <si>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</si>
  <si>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</si>
  <si>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</si>
  <si>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</si>
  <si>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</si>
  <si>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</si>
  <si>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</si>
  <si>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</si>
  <si>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</si>
  <si>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</si>
  <si>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</si>
  <si>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</si>
  <si>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筑紫野市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</si>
  <si>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</si>
  <si>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</si>
  <si>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</si>
  <si>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</si>
  <si>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</si>
  <si>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</si>
  <si>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</si>
  <si>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</si>
  <si>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</si>
  <si>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</si>
  <si>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</si>
  <si>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</si>
  <si>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</si>
  <si>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</si>
  <si>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</si>
  <si>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</si>
  <si>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</si>
  <si>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</si>
  <si>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</si>
  <si>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</si>
  <si>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</si>
  <si>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</si>
  <si>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</si>
  <si>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</si>
  <si>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</si>
  <si>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</si>
  <si>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</si>
  <si>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</si>
  <si>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</si>
  <si>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</si>
  <si>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</si>
  <si>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</si>
  <si>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</si>
  <si>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</si>
  <si>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</si>
  <si>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</si>
  <si>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</si>
  <si>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</si>
  <si>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</si>
  <si>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</si>
  <si>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</si>
  <si>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</si>
  <si>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</si>
  <si>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</si>
  <si>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</si>
  <si>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</si>
  <si>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</si>
  <si>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</si>
  <si>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</si>
  <si>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</si>
  <si>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</si>
  <si>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</si>
  <si>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</si>
  <si>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</si>
  <si>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</si>
  <si>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</si>
  <si>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</si>
  <si>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</si>
  <si>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</si>
  <si>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</si>
  <si>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</si>
  <si>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</si>
  <si>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</si>
  <si>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</si>
  <si>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</si>
  <si>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</si>
  <si>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</si>
  <si>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</si>
  <si>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</si>
  <si>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</si>
  <si>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</si>
  <si>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</si>
  <si>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</si>
  <si>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</si>
  <si>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</si>
  <si>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</si>
  <si>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</si>
  <si>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</si>
  <si>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</si>
  <si>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</si>
  <si>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</si>
  <si>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</si>
  <si>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</si>
  <si>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</si>
  <si>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</si>
  <si>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</si>
  <si>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</si>
  <si>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</si>
  <si>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</si>
  <si>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</si>
  <si>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</si>
  <si>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</si>
  <si>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</si>
  <si>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</si>
  <si>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</si>
  <si>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</si>
  <si>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</si>
  <si>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</si>
  <si>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</si>
  <si>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</si>
  <si>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</si>
  <si>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</si>
  <si>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</si>
  <si>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</si>
  <si>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</si>
  <si>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</si>
  <si>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</si>
  <si>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</si>
  <si>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</si>
  <si>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</si>
  <si>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</si>
  <si>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</si>
  <si>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</si>
  <si>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</si>
  <si>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</si>
  <si>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福岡県筑紫野市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</si>
  <si>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</si>
  <si>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</si>
  <si>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</si>
  <si>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</si>
  <si>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</si>
  <si>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</si>
  <si>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</si>
  <si>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</si>
  <si>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</si>
  <si>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</si>
  <si>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</si>
  <si>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</si>
  <si>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</si>
  <si>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</si>
  <si>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</si>
  <si>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</si>
  <si>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</si>
  <si>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</si>
  <si>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</si>
  <si>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</si>
  <si>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</si>
  <si>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</si>
  <si>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</si>
  <si>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</si>
  <si>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</si>
  <si>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</si>
  <si>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</si>
  <si>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</si>
  <si>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</si>
  <si>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</si>
  <si>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</si>
  <si>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</si>
  <si>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</si>
  <si>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</si>
  <si>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</si>
  <si>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</si>
  <si>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</si>
  <si>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</si>
  <si>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</si>
  <si>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</si>
  <si>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</si>
  <si>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</si>
  <si>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</si>
  <si>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</si>
  <si>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</si>
  <si>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</si>
  <si>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</si>
  <si>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</si>
  <si>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</si>
  <si>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</si>
  <si>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</si>
  <si>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</si>
  <si>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</si>
  <si>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</si>
  <si>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</si>
  <si>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</si>
  <si>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</si>
  <si>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</si>
  <si>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</si>
  <si>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</si>
  <si>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</si>
  <si>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</si>
  <si>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</si>
  <si>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</si>
  <si>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</si>
  <si>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</si>
  <si>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</si>
  <si>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</si>
  <si>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</si>
  <si>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</si>
  <si>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</si>
  <si>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</si>
  <si>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</si>
  <si>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</si>
  <si>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</si>
  <si>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</si>
  <si>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</si>
  <si>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</si>
  <si>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</si>
  <si>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</si>
  <si>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</si>
  <si>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</si>
  <si>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</si>
  <si>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</si>
  <si>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</si>
  <si>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</si>
  <si>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</si>
  <si>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</si>
  <si>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</si>
  <si>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</si>
  <si>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</si>
  <si>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</si>
  <si>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</si>
  <si>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</si>
  <si>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</si>
  <si>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</si>
  <si>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</si>
  <si>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</si>
  <si>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</si>
  <si>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</si>
  <si>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</si>
  <si>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</si>
  <si>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</si>
  <si>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</si>
  <si>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</si>
  <si>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</si>
  <si>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</si>
  <si>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</si>
  <si>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</si>
  <si>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</si>
  <si>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</si>
  <si>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</si>
  <si>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</si>
  <si>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</si>
  <si>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</si>
  <si>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</si>
  <si>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</si>
  <si>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</si>
  <si>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</si>
  <si>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</si>
  <si>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</si>
  <si>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</si>
  <si>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</si>
  <si>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</si>
  <si>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</si>
  <si>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</si>
  <si>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</si>
  <si>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</si>
  <si>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</si>
  <si>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</si>
  <si>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</si>
  <si>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</si>
  <si>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</si>
  <si>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</si>
  <si>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</si>
  <si>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</si>
  <si>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</si>
  <si>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</si>
  <si>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</si>
  <si>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</si>
  <si>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</si>
  <si>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</si>
  <si>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</si>
  <si>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</si>
  <si>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</si>
  <si>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</si>
  <si>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</si>
  <si>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</si>
  <si>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</si>
  <si>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</si>
  <si>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</si>
  <si>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</si>
  <si>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福岡県筑紫野市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</si>
  <si>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</si>
  <si>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</si>
  <si>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</si>
  <si>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</si>
  <si>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</si>
  <si>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</si>
  <si>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</si>
  <si>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</si>
  <si>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</si>
  <si>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</si>
  <si>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</si>
  <si>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</si>
  <si>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</si>
  <si>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</si>
  <si>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</si>
  <si>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</si>
  <si>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</si>
  <si>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</si>
  <si>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</si>
  <si>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</si>
  <si>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</si>
  <si>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</si>
  <si>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</si>
  <si>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</si>
  <si>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</si>
  <si>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</si>
  <si>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</si>
  <si>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</si>
  <si>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</si>
  <si>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</si>
  <si>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</si>
  <si>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</si>
  <si>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</si>
  <si>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</si>
  <si>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</si>
  <si>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</si>
  <si>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</si>
  <si>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</si>
  <si>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</si>
  <si>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介護認定審査会事業特別会計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</si>
  <si>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</si>
  <si>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</si>
  <si>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</si>
  <si>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</si>
  <si>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</si>
  <si>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</si>
  <si>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</si>
  <si>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</si>
  <si>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</si>
  <si>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</si>
  <si>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</si>
  <si>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</si>
  <si>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</si>
  <si>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</si>
  <si>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</si>
  <si>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</si>
  <si>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</si>
  <si>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</si>
  <si>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</si>
  <si>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</si>
  <si>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</si>
  <si>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</si>
  <si>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</si>
  <si>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</si>
  <si>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</si>
  <si>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</si>
  <si>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</si>
  <si>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</si>
  <si>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</si>
  <si>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</si>
  <si>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</si>
  <si>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</si>
  <si>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</si>
  <si>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</si>
  <si>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</si>
  <si>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</si>
  <si>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</si>
  <si>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</si>
  <si>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</si>
  <si>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</si>
  <si>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</si>
  <si>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</si>
  <si>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</si>
  <si>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</si>
  <si>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</si>
  <si>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</si>
  <si>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</si>
  <si>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</si>
  <si>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</si>
  <si>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</si>
  <si>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</si>
  <si>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</si>
  <si>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</si>
  <si>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</si>
  <si>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</si>
  <si>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</si>
  <si>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</si>
  <si>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</si>
  <si>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</si>
  <si>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</si>
  <si>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</si>
  <si>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</si>
  <si>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</si>
  <si>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</si>
  <si>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</si>
  <si>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</si>
  <si>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</si>
  <si>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</si>
  <si>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</si>
  <si>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</si>
  <si>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</si>
  <si>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</si>
  <si>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</si>
  <si>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</si>
  <si>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</si>
  <si>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</si>
  <si>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</si>
  <si>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</si>
  <si>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</si>
  <si>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</si>
  <si>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</si>
  <si>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</si>
  <si>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</si>
  <si>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</si>
  <si>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</si>
  <si>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</si>
  <si>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</si>
  <si>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</si>
  <si>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</si>
  <si>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</si>
  <si>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</si>
  <si>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</si>
  <si>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</si>
  <si>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</si>
  <si>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</si>
  <si>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</si>
  <si>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</si>
  <si>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</si>
  <si>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</si>
  <si>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</si>
  <si>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</si>
  <si>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</si>
  <si>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</si>
  <si>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</si>
  <si>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</si>
  <si>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</si>
  <si>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</si>
  <si>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</si>
  <si>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</si>
  <si>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</si>
  <si>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</si>
  <si>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</si>
  <si>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</si>
  <si>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</si>
  <si>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</si>
  <si>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</si>
  <si>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</si>
  <si>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</si>
  <si>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</si>
  <si>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</si>
  <si>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</si>
  <si>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</si>
  <si>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</si>
  <si>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</si>
  <si>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</si>
  <si>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</si>
  <si>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</si>
  <si>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</si>
  <si>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</si>
  <si>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</si>
  <si>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</si>
  <si>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</si>
  <si>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</si>
  <si>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</si>
  <si>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</si>
  <si>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</si>
  <si>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</si>
  <si>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</si>
  <si>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</si>
  <si>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</si>
  <si>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</si>
  <si>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</si>
  <si>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</si>
  <si>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</si>
  <si>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</si>
  <si>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</si>
  <si>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</si>
  <si>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</si>
  <si>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</si>
  <si>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</si>
  <si>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</si>
  <si>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</si>
  <si>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</si>
  <si>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</si>
  <si>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</si>
  <si>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</si>
  <si>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</si>
  <si>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</si>
  <si>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</si>
  <si>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</si>
  <si>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</si>
  <si>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</si>
  <si>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4.72</t>
  </si>
  <si>
    <t>▲ 0.19</t>
  </si>
  <si>
    <t>水道事業会計</t>
  </si>
  <si>
    <t>下水道事業会計</t>
  </si>
  <si>
    <t>一般会計</t>
  </si>
  <si>
    <t>介護保険事業特別会計</t>
  </si>
  <si>
    <t>▲ 0.15</t>
  </si>
  <si>
    <t>国民健康保険事業特別会計</t>
  </si>
  <si>
    <t>後期高齢者医療事業特別会計</t>
  </si>
  <si>
    <t>住宅新築資金等貸付事業特別会計</t>
  </si>
  <si>
    <t>奨学資金貸与事業特別会計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</si>
  <si>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</si>
  <si>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</si>
  <si>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</si>
  <si>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</si>
  <si>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</si>
  <si>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</si>
  <si>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</si>
  <si>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</si>
  <si>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</si>
  <si>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筑紫野・小郡・基山清掃施設組合（一般会計）</t>
    <rPh sb="0" eb="3">
      <t>チクシノ</t>
    </rPh>
    <rPh sb="4" eb="6">
      <t>オゴオリ</t>
    </rPh>
    <rPh sb="7" eb="9">
      <t>キヤマ</t>
    </rPh>
    <rPh sb="9" eb="11">
      <t>セイソウ</t>
    </rPh>
    <rPh sb="11" eb="13">
      <t>シセツ</t>
    </rPh>
    <rPh sb="13" eb="15">
      <t>クミアイ</t>
    </rPh>
    <rPh sb="16" eb="18">
      <t>イッパン</t>
    </rPh>
    <rPh sb="18" eb="20">
      <t>カイケイ</t>
    </rPh>
    <phoneticPr fontId="2"/>
  </si>
  <si>
    <t>両筑衛生施設組合（一般会計）</t>
    <rPh sb="0" eb="1">
      <t>リョウ</t>
    </rPh>
    <rPh sb="1" eb="2">
      <t>チク</t>
    </rPh>
    <rPh sb="2" eb="4">
      <t>エイセイ</t>
    </rPh>
    <rPh sb="4" eb="6">
      <t>シセツ</t>
    </rPh>
    <rPh sb="6" eb="8">
      <t>クミアイ</t>
    </rPh>
    <rPh sb="9" eb="11">
      <t>イッパン</t>
    </rPh>
    <rPh sb="11" eb="13">
      <t>カイケイ</t>
    </rPh>
    <phoneticPr fontId="2"/>
  </si>
  <si>
    <t>筑慈苑施設組合（一般会計）</t>
    <rPh sb="0" eb="3">
      <t>チクジエン</t>
    </rPh>
    <rPh sb="3" eb="5">
      <t>シセツ</t>
    </rPh>
    <rPh sb="5" eb="7">
      <t>クミアイ</t>
    </rPh>
    <rPh sb="8" eb="10">
      <t>イッパン</t>
    </rPh>
    <rPh sb="10" eb="12">
      <t>カイケイ</t>
    </rPh>
    <phoneticPr fontId="2"/>
  </si>
  <si>
    <t>山神水道企業団</t>
    <rPh sb="0" eb="2">
      <t>ヤマガミ</t>
    </rPh>
    <rPh sb="2" eb="4">
      <t>スイドウ</t>
    </rPh>
    <rPh sb="4" eb="6">
      <t>キギョウ</t>
    </rPh>
    <rPh sb="6" eb="7">
      <t>ダン</t>
    </rPh>
    <phoneticPr fontId="2"/>
  </si>
  <si>
    <t>福岡地区水道企業団</t>
    <rPh sb="0" eb="2">
      <t>フクオカ</t>
    </rPh>
    <rPh sb="2" eb="4">
      <t>チク</t>
    </rPh>
    <rPh sb="4" eb="6">
      <t>スイドウ</t>
    </rPh>
    <rPh sb="6" eb="8">
      <t>キギョウ</t>
    </rPh>
    <rPh sb="8" eb="9">
      <t>ダン</t>
    </rPh>
    <phoneticPr fontId="2"/>
  </si>
  <si>
    <t>筑紫野太宰府消防組合（一般会計）</t>
    <rPh sb="0" eb="3">
      <t>チクシノ</t>
    </rPh>
    <rPh sb="3" eb="6">
      <t>ダザイフ</t>
    </rPh>
    <rPh sb="6" eb="8">
      <t>ショウボウ</t>
    </rPh>
    <rPh sb="8" eb="10">
      <t>クミアイ</t>
    </rPh>
    <rPh sb="11" eb="13">
      <t>イッパン</t>
    </rPh>
    <rPh sb="13" eb="15">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</si>
  <si>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</si>
  <si>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</si>
  <si>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</si>
  <si>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</si>
  <si>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</si>
  <si>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</si>
  <si>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</si>
  <si>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</si>
  <si>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</si>
  <si>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</si>
  <si>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</si>
  <si>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</si>
  <si>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t>
    <phoneticPr fontId="2"/>
  </si>
  <si>
    <t>筑紫野市土地開発公社</t>
    <rPh sb="0" eb="4">
      <t>チクシノシ</t>
    </rPh>
    <rPh sb="4" eb="6">
      <t>トチ</t>
    </rPh>
    <rPh sb="6" eb="8">
      <t>カイハツ</t>
    </rPh>
    <rPh sb="8" eb="10">
      <t>コウシャ</t>
    </rPh>
    <phoneticPr fontId="2"/>
  </si>
  <si>
    <t>筑紫野市文化振興財団</t>
    <rPh sb="0" eb="4">
      <t>チクシノシ</t>
    </rPh>
    <rPh sb="4" eb="6">
      <t>ブンカ</t>
    </rPh>
    <rPh sb="6" eb="10">
      <t>シンコウザイダン</t>
    </rPh>
    <phoneticPr fontId="2"/>
  </si>
  <si>
    <t>公共施設等整備基金</t>
    <rPh sb="0" eb="4">
      <t>コウキョウシセツ</t>
    </rPh>
    <rPh sb="4" eb="5">
      <t>トウ</t>
    </rPh>
    <rPh sb="5" eb="7">
      <t>セイビ</t>
    </rPh>
    <rPh sb="7" eb="9">
      <t>キキン</t>
    </rPh>
    <phoneticPr fontId="5"/>
  </si>
  <si>
    <t>創生振興基金</t>
    <rPh sb="0" eb="6">
      <t>ソウセイシンコウキキン</t>
    </rPh>
    <phoneticPr fontId="5"/>
  </si>
  <si>
    <t>温泉施設整備基金</t>
    <rPh sb="0" eb="4">
      <t>オンセンシセツ</t>
    </rPh>
    <rPh sb="4" eb="6">
      <t>セイビ</t>
    </rPh>
    <rPh sb="6" eb="8">
      <t>キキン</t>
    </rPh>
    <phoneticPr fontId="5"/>
  </si>
  <si>
    <t>環境基金</t>
    <rPh sb="0" eb="4">
      <t>カンキョウキキン</t>
    </rPh>
    <phoneticPr fontId="5"/>
  </si>
  <si>
    <t>庁舎建設基金</t>
    <rPh sb="0" eb="2">
      <t>チョウシャ</t>
    </rPh>
    <rPh sb="2" eb="4">
      <t>ケンセツ</t>
    </rPh>
    <rPh sb="4" eb="6">
      <t>キキン</t>
    </rPh>
    <phoneticPr fontId="5"/>
  </si>
  <si>
    <t xml:space="preserve"> </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</si>
  <si>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</si>
  <si>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</si>
  <si>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</si>
  <si>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</si>
  <si>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</si>
  <si>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</si>
  <si>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</si>
  <si>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</si>
  <si>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</si>
  <si>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</si>
  <si>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</si>
  <si>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法適用企業</t>
    <rPh sb="0" eb="5">
      <t>ホウテキヨウキギョウ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</si>
</sst>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hair">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45" xfId="12" applyNumberFormat="1" applyFont="1" applyFill="1" applyBorder="1" applyAlignment="1" applyProtection="1">
      <alignment horizontal="right" vertical="center" shrinkToFit="1"/>
      <protection locked="0"/>
    </xf>
    <xf numFmtId="177" fontId="34" fillId="6" borderId="146" xfId="12" applyNumberFormat="1" applyFont="1" applyFill="1" applyBorder="1" applyAlignment="1" applyProtection="1">
      <alignment horizontal="right" vertical="center" shrinkToFit="1"/>
      <protection locked="0"/>
    </xf>
    <xf numFmtId="177" fontId="34" fillId="6" borderId="126" xfId="12" applyNumberFormat="1" applyFont="1" applyFill="1" applyBorder="1" applyAlignment="1" applyProtection="1">
      <alignment horizontal="right" vertical="center" shrinkToFit="1"/>
      <protection locked="0"/>
    </xf>
    <xf numFmtId="177" fontId="34" fillId="6" borderId="125" xfId="12" applyNumberFormat="1" applyFont="1" applyFill="1" applyBorder="1" applyAlignment="1" applyProtection="1">
      <alignment horizontal="right" vertical="center" shrinkToFit="1"/>
      <protection locked="0"/>
    </xf>
    <xf numFmtId="0" fontId="34" fillId="6" borderId="125" xfId="12" applyFont="1" applyFill="1" applyBorder="1" applyAlignment="1" applyProtection="1">
      <alignment horizontal="left" vertical="center" shrinkToFit="1"/>
      <protection locked="0"/>
    </xf>
    <xf numFmtId="0" fontId="34" fillId="6" borderId="188" xfId="12" applyFont="1" applyFill="1" applyBorder="1" applyAlignment="1" applyProtection="1">
      <alignment horizontal="lef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0" fontId="34" fillId="8" borderId="130"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xmlns:c16r2="http://schemas.microsoft.com/office/drawing/2015/06/chart">
            <c:ext xmlns:c16="http://schemas.microsoft.com/office/drawing/2014/chart" uri="{C3380CC4-5D6E-409C-BE32-E72D297353CC}">
              <c16:uniqueId val="{00000000-464A-4E83-81F5-EC63875C73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56224</c:v>
                </c:pt>
                <c:pt idx="1">
                  <c:v>15074</c:v>
                </c:pt>
                <c:pt idx="2">
                  <c:v>22814</c:v>
                </c:pt>
                <c:pt idx="3">
                  <c:v>14181</c:v>
                </c:pt>
                <c:pt idx="4">
                  <c:v>17291</c:v>
                </c:pt>
              </c:numCache>
            </c:numRef>
          </c:val>
          <c:smooth val="0"/>
          <c:extLst xmlns:c16r2="http://schemas.microsoft.com/office/drawing/2015/06/chart">
            <c:ext xmlns:c16="http://schemas.microsoft.com/office/drawing/2014/chart" uri="{C3380CC4-5D6E-409C-BE32-E72D297353CC}">
              <c16:uniqueId val="{00000001-464A-4E83-81F5-EC63875C733E}"/>
            </c:ext>
          </c:extLst>
        </c:ser>
        <c:dLbls>
          <c:showLegendKey val="0"/>
          <c:showVal val="0"/>
          <c:showCatName val="0"/>
          <c:showSerName val="0"/>
          <c:showPercent val="0"/>
          <c:showBubbleSize val="0"/>
        </c:dLbls>
        <c:marker val="1"/>
        <c:smooth val="0"/>
        <c:axId val="500399520"/>
        <c:axId val="497739640"/>
      </c:lineChart>
      <c:catAx>
        <c:axId val="500399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739640"/>
        <c:crosses val="autoZero"/>
        <c:auto val="1"/>
        <c:lblAlgn val="ctr"/>
        <c:lblOffset val="100"/>
        <c:tickLblSkip val="1"/>
        <c:tickMarkSkip val="1"/>
        <c:noMultiLvlLbl val="0"/>
      </c:catAx>
      <c:valAx>
        <c:axId val="4977396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399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c:v>
                </c:pt>
                <c:pt idx="1">
                  <c:v>4.45</c:v>
                </c:pt>
                <c:pt idx="2">
                  <c:v>5.08</c:v>
                </c:pt>
                <c:pt idx="3">
                  <c:v>7.07</c:v>
                </c:pt>
                <c:pt idx="4">
                  <c:v>5.77</c:v>
                </c:pt>
              </c:numCache>
            </c:numRef>
          </c:val>
          <c:extLst xmlns:c16r2="http://schemas.microsoft.com/office/drawing/2015/06/chart">
            <c:ext xmlns:c16="http://schemas.microsoft.com/office/drawing/2014/chart" uri="{C3380CC4-5D6E-409C-BE32-E72D297353CC}">
              <c16:uniqueId val="{00000000-179B-4DE2-A0CC-26BBFCF4A7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10.09</c:v>
                </c:pt>
                <c:pt idx="1">
                  <c:v>9.98</c:v>
                </c:pt>
                <c:pt idx="2">
                  <c:v>13.74</c:v>
                </c:pt>
                <c:pt idx="3">
                  <c:v>18.43</c:v>
                </c:pt>
                <c:pt idx="4">
                  <c:v>24.39</c:v>
                </c:pt>
              </c:numCache>
            </c:numRef>
          </c:val>
          <c:extLst xmlns:c16r2="http://schemas.microsoft.com/office/drawing/2015/06/chart">
            <c:ext xmlns:c16="http://schemas.microsoft.com/office/drawing/2014/chart" uri="{C3380CC4-5D6E-409C-BE32-E72D297353CC}">
              <c16:uniqueId val="{00000001-179B-4DE2-A0CC-26BBFCF4A71A}"/>
            </c:ext>
          </c:extLst>
        </c:ser>
        <c:dLbls>
          <c:showLegendKey val="0"/>
          <c:showVal val="0"/>
          <c:showCatName val="0"/>
          <c:showSerName val="0"/>
          <c:showPercent val="0"/>
          <c:showBubbleSize val="0"/>
        </c:dLbls>
        <c:gapWidth val="250"/>
        <c:overlap val="100"/>
        <c:axId val="166594336"/>
        <c:axId val="504889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-4.72</c:v>
                </c:pt>
                <c:pt idx="1">
                  <c:v>-0.19</c:v>
                </c:pt>
                <c:pt idx="2">
                  <c:v>4.8</c:v>
                </c:pt>
                <c:pt idx="3">
                  <c:v>7.71</c:v>
                </c:pt>
                <c:pt idx="4">
                  <c:v>4.26</c:v>
                </c:pt>
              </c:numCache>
            </c:numRef>
          </c:val>
          <c:smooth val="0"/>
          <c:extLst xmlns:c16r2="http://schemas.microsoft.com/office/drawing/2015/06/chart">
            <c:ext xmlns:c16="http://schemas.microsoft.com/office/drawing/2014/chart" uri="{C3380CC4-5D6E-409C-BE32-E72D297353CC}">
              <c16:uniqueId val="{00000002-179B-4DE2-A0CC-26BBFCF4A71A}"/>
            </c:ext>
          </c:extLst>
        </c:ser>
        <c:dLbls>
          <c:showLegendKey val="0"/>
          <c:showVal val="0"/>
          <c:showCatName val="0"/>
          <c:showSerName val="0"/>
          <c:showPercent val="0"/>
          <c:showBubbleSize val="0"/>
        </c:dLbls>
        <c:marker val="1"/>
        <c:smooth val="0"/>
        <c:axId val="166594336"/>
        <c:axId val="504889376"/>
      </c:lineChart>
      <c:catAx>
        <c:axId val="16659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4889376"/>
        <c:crosses val="autoZero"/>
        <c:auto val="1"/>
        <c:lblAlgn val="ctr"/>
        <c:lblOffset val="100"/>
        <c:tickLblSkip val="1"/>
        <c:tickMarkSkip val="1"/>
        <c:noMultiLvlLbl val="0"/>
      </c:catAx>
      <c:valAx>
        <c:axId val="50488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59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BAF-40B3-B5B3-BC7F87B935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AF-40B3-B5B3-BC7F87B93566}"/>
            </c:ext>
          </c:extLst>
        </c:ser>
        <c:ser>
          <c:idx val="2"/>
          <c:order val="2"/>
          <c:tx>
            <c:strRef>
              <c:f>データシート!$A$29</c:f>
              <c:strCache>
                <c:ptCount val="1"/>
                <c:pt idx="0">
                  <c:v>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8BAF-40B3-B5B3-BC7F87B93566}"/>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0.08</c:v>
                </c:pt>
                <c:pt idx="4">
                  <c:v>#N/A</c:v>
                </c:pt>
                <c:pt idx="5">
                  <c:v>0.09</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3-8BAF-40B3-B5B3-BC7F87B9356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0.24</c:v>
                </c:pt>
                <c:pt idx="2">
                  <c:v>#N/A</c:v>
                </c:pt>
                <c:pt idx="3">
                  <c:v>0.24</c:v>
                </c:pt>
                <c:pt idx="4">
                  <c:v>#N/A</c:v>
                </c:pt>
                <c:pt idx="5">
                  <c:v>0.22</c:v>
                </c:pt>
                <c:pt idx="6">
                  <c:v>#N/A</c:v>
                </c:pt>
                <c:pt idx="7">
                  <c:v>0.21</c:v>
                </c:pt>
                <c:pt idx="8">
                  <c:v>#N/A</c:v>
                </c:pt>
                <c:pt idx="9">
                  <c:v>0.23</c:v>
                </c:pt>
              </c:numCache>
            </c:numRef>
          </c:val>
          <c:extLst xmlns:c16r2="http://schemas.microsoft.com/office/drawing/2015/06/chart">
            <c:ext xmlns:c16="http://schemas.microsoft.com/office/drawing/2014/chart" uri="{C3380CC4-5D6E-409C-BE32-E72D297353CC}">
              <c16:uniqueId val="{00000004-8BAF-40B3-B5B3-BC7F87B9356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0.08</c:v>
                </c:pt>
                <c:pt idx="4">
                  <c:v>#N/A</c:v>
                </c:pt>
                <c:pt idx="5">
                  <c:v>0.11</c:v>
                </c:pt>
                <c:pt idx="6">
                  <c:v>#N/A</c:v>
                </c:pt>
                <c:pt idx="7">
                  <c:v>0.11</c:v>
                </c:pt>
                <c:pt idx="8">
                  <c:v>#N/A</c:v>
                </c:pt>
                <c:pt idx="9">
                  <c:v>0.42</c:v>
                </c:pt>
              </c:numCache>
            </c:numRef>
          </c:val>
          <c:extLst xmlns:c16r2="http://schemas.microsoft.com/office/drawing/2015/06/chart">
            <c:ext xmlns:c16="http://schemas.microsoft.com/office/drawing/2014/chart" uri="{C3380CC4-5D6E-409C-BE32-E72D297353CC}">
              <c16:uniqueId val="{00000005-8BAF-40B3-B5B3-BC7F87B9356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0.25</c:v>
                </c:pt>
                <c:pt idx="2">
                  <c:v>0.15</c:v>
                </c:pt>
                <c:pt idx="3">
                  <c:v>#N/A</c:v>
                </c:pt>
                <c:pt idx="4">
                  <c:v>#N/A</c:v>
                </c:pt>
                <c:pt idx="5">
                  <c:v>0.56999999999999995</c:v>
                </c:pt>
                <c:pt idx="6">
                  <c:v>#N/A</c:v>
                </c:pt>
                <c:pt idx="7">
                  <c:v>0.83</c:v>
                </c:pt>
                <c:pt idx="8">
                  <c:v>#N/A</c:v>
                </c:pt>
                <c:pt idx="9">
                  <c:v>0.7</c:v>
                </c:pt>
              </c:numCache>
            </c:numRef>
          </c:val>
          <c:extLst xmlns:c16r2="http://schemas.microsoft.com/office/drawing/2015/06/chart">
            <c:ext xmlns:c16="http://schemas.microsoft.com/office/drawing/2014/chart" uri="{C3380CC4-5D6E-409C-BE32-E72D297353CC}">
              <c16:uniqueId val="{00000006-8BAF-40B3-B5B3-BC7F87B9356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4.62</c:v>
                </c:pt>
                <c:pt idx="2">
                  <c:v>#N/A</c:v>
                </c:pt>
                <c:pt idx="3">
                  <c:v>4.3600000000000003</c:v>
                </c:pt>
                <c:pt idx="4">
                  <c:v>#N/A</c:v>
                </c:pt>
                <c:pt idx="5">
                  <c:v>4.97</c:v>
                </c:pt>
                <c:pt idx="6">
                  <c:v>#N/A</c:v>
                </c:pt>
                <c:pt idx="7">
                  <c:v>6.95</c:v>
                </c:pt>
                <c:pt idx="8">
                  <c:v>#N/A</c:v>
                </c:pt>
                <c:pt idx="9">
                  <c:v>5.65</c:v>
                </c:pt>
              </c:numCache>
            </c:numRef>
          </c:val>
          <c:extLst xmlns:c16r2="http://schemas.microsoft.com/office/drawing/2015/06/chart">
            <c:ext xmlns:c16="http://schemas.microsoft.com/office/drawing/2014/chart" uri="{C3380CC4-5D6E-409C-BE32-E72D297353CC}">
              <c16:uniqueId val="{00000007-8BAF-40B3-B5B3-BC7F87B9356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5.16</c:v>
                </c:pt>
                <c:pt idx="2">
                  <c:v>#N/A</c:v>
                </c:pt>
                <c:pt idx="3">
                  <c:v>6.07</c:v>
                </c:pt>
                <c:pt idx="4">
                  <c:v>#N/A</c:v>
                </c:pt>
                <c:pt idx="5">
                  <c:v>7.47</c:v>
                </c:pt>
                <c:pt idx="6">
                  <c:v>#N/A</c:v>
                </c:pt>
                <c:pt idx="7">
                  <c:v>8.39</c:v>
                </c:pt>
                <c:pt idx="8">
                  <c:v>#N/A</c:v>
                </c:pt>
                <c:pt idx="9">
                  <c:v>9.75</c:v>
                </c:pt>
              </c:numCache>
            </c:numRef>
          </c:val>
          <c:extLst xmlns:c16r2="http://schemas.microsoft.com/office/drawing/2015/06/chart">
            <c:ext xmlns:c16="http://schemas.microsoft.com/office/drawing/2014/chart" uri="{C3380CC4-5D6E-409C-BE32-E72D297353CC}">
              <c16:uniqueId val="{00000008-8BAF-40B3-B5B3-BC7F87B9356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12.45</c:v>
                </c:pt>
                <c:pt idx="2">
                  <c:v>#N/A</c:v>
                </c:pt>
                <c:pt idx="3">
                  <c:v>12.39</c:v>
                </c:pt>
                <c:pt idx="4">
                  <c:v>#N/A</c:v>
                </c:pt>
                <c:pt idx="5">
                  <c:v>11.79</c:v>
                </c:pt>
                <c:pt idx="6">
                  <c:v>#N/A</c:v>
                </c:pt>
                <c:pt idx="7">
                  <c:v>11.24</c:v>
                </c:pt>
                <c:pt idx="8">
                  <c:v>#N/A</c:v>
                </c:pt>
                <c:pt idx="9">
                  <c:v>11.08</c:v>
                </c:pt>
              </c:numCache>
            </c:numRef>
          </c:val>
          <c:extLst xmlns:c16r2="http://schemas.microsoft.com/office/drawing/2015/06/chart">
            <c:ext xmlns:c16="http://schemas.microsoft.com/office/drawing/2014/chart" uri="{C3380CC4-5D6E-409C-BE32-E72D297353CC}">
              <c16:uniqueId val="{00000009-8BAF-40B3-B5B3-BC7F87B93566}"/>
            </c:ext>
          </c:extLst>
        </c:ser>
        <c:dLbls>
          <c:showLegendKey val="0"/>
          <c:showVal val="0"/>
          <c:showCatName val="0"/>
          <c:showSerName val="0"/>
          <c:showPercent val="0"/>
          <c:showBubbleSize val="0"/>
        </c:dLbls>
        <c:gapWidth val="150"/>
        <c:overlap val="100"/>
        <c:axId val="500063120"/>
        <c:axId val="501182872"/>
      </c:barChart>
      <c:catAx>
        <c:axId val="50006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182872"/>
        <c:crosses val="autoZero"/>
        <c:auto val="1"/>
        <c:lblAlgn val="ctr"/>
        <c:lblOffset val="100"/>
        <c:tickLblSkip val="1"/>
        <c:tickMarkSkip val="1"/>
        <c:noMultiLvlLbl val="0"/>
      </c:catAx>
      <c:valAx>
        <c:axId val="501182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063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3184</c:v>
                </c:pt>
                <c:pt idx="5">
                  <c:v>3110</c:v>
                </c:pt>
                <c:pt idx="8">
                  <c:v>2995</c:v>
                </c:pt>
                <c:pt idx="11">
                  <c:v>2857</c:v>
                </c:pt>
                <c:pt idx="14">
                  <c:v>2783</c:v>
                </c:pt>
              </c:numCache>
            </c:numRef>
          </c:val>
          <c:extLst xmlns:c16r2="http://schemas.microsoft.com/office/drawing/2015/06/chart">
            <c:ext xmlns:c16="http://schemas.microsoft.com/office/drawing/2014/chart" uri="{C3380CC4-5D6E-409C-BE32-E72D297353CC}">
              <c16:uniqueId val="{00000000-2EC4-4FB4-9314-4282FB3B79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EC4-4FB4-9314-4282FB3B79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EC4-4FB4-9314-4282FB3B79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600</c:v>
                </c:pt>
                <c:pt idx="3">
                  <c:v>606</c:v>
                </c:pt>
                <c:pt idx="6">
                  <c:v>611</c:v>
                </c:pt>
                <c:pt idx="9">
                  <c:v>544</c:v>
                </c:pt>
                <c:pt idx="12">
                  <c:v>342</c:v>
                </c:pt>
              </c:numCache>
            </c:numRef>
          </c:val>
          <c:extLst xmlns:c16r2="http://schemas.microsoft.com/office/drawing/2015/06/chart">
            <c:ext xmlns:c16="http://schemas.microsoft.com/office/drawing/2014/chart" uri="{C3380CC4-5D6E-409C-BE32-E72D297353CC}">
              <c16:uniqueId val="{00000003-2EC4-4FB4-9314-4282FB3B79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670</c:v>
                </c:pt>
                <c:pt idx="3">
                  <c:v>640</c:v>
                </c:pt>
                <c:pt idx="6">
                  <c:v>593</c:v>
                </c:pt>
                <c:pt idx="9">
                  <c:v>541</c:v>
                </c:pt>
                <c:pt idx="12">
                  <c:v>516</c:v>
                </c:pt>
              </c:numCache>
            </c:numRef>
          </c:val>
          <c:extLst xmlns:c16r2="http://schemas.microsoft.com/office/drawing/2015/06/chart">
            <c:ext xmlns:c16="http://schemas.microsoft.com/office/drawing/2014/chart" uri="{C3380CC4-5D6E-409C-BE32-E72D297353CC}">
              <c16:uniqueId val="{00000004-2EC4-4FB4-9314-4282FB3B79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EC4-4FB4-9314-4282FB3B79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EC4-4FB4-9314-4282FB3B79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2588</c:v>
                </c:pt>
                <c:pt idx="3">
                  <c:v>2585</c:v>
                </c:pt>
                <c:pt idx="6">
                  <c:v>2487</c:v>
                </c:pt>
                <c:pt idx="9">
                  <c:v>2489</c:v>
                </c:pt>
                <c:pt idx="12">
                  <c:v>2460</c:v>
                </c:pt>
              </c:numCache>
            </c:numRef>
          </c:val>
          <c:extLst xmlns:c16r2="http://schemas.microsoft.com/office/drawing/2015/06/chart">
            <c:ext xmlns:c16="http://schemas.microsoft.com/office/drawing/2014/chart" uri="{C3380CC4-5D6E-409C-BE32-E72D297353CC}">
              <c16:uniqueId val="{00000007-2EC4-4FB4-9314-4282FB3B797D}"/>
            </c:ext>
          </c:extLst>
        </c:ser>
        <c:dLbls>
          <c:showLegendKey val="0"/>
          <c:showVal val="0"/>
          <c:showCatName val="0"/>
          <c:showSerName val="0"/>
          <c:showPercent val="0"/>
          <c:showBubbleSize val="0"/>
        </c:dLbls>
        <c:gapWidth val="100"/>
        <c:overlap val="100"/>
        <c:axId val="506166752"/>
        <c:axId val="500055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674</c:v>
                </c:pt>
                <c:pt idx="2">
                  <c:v>#N/A</c:v>
                </c:pt>
                <c:pt idx="3">
                  <c:v>#N/A</c:v>
                </c:pt>
                <c:pt idx="4">
                  <c:v>721</c:v>
                </c:pt>
                <c:pt idx="5">
                  <c:v>#N/A</c:v>
                </c:pt>
                <c:pt idx="6">
                  <c:v>#N/A</c:v>
                </c:pt>
                <c:pt idx="7">
                  <c:v>696</c:v>
                </c:pt>
                <c:pt idx="8">
                  <c:v>#N/A</c:v>
                </c:pt>
                <c:pt idx="9">
                  <c:v>#N/A</c:v>
                </c:pt>
                <c:pt idx="10">
                  <c:v>717</c:v>
                </c:pt>
                <c:pt idx="11">
                  <c:v>#N/A</c:v>
                </c:pt>
                <c:pt idx="12">
                  <c:v>#N/A</c:v>
                </c:pt>
                <c:pt idx="13">
                  <c:v>535</c:v>
                </c:pt>
                <c:pt idx="14">
                  <c:v>#N/A</c:v>
                </c:pt>
              </c:numCache>
            </c:numRef>
          </c:val>
          <c:smooth val="0"/>
          <c:extLst xmlns:c16r2="http://schemas.microsoft.com/office/drawing/2015/06/chart">
            <c:ext xmlns:c16="http://schemas.microsoft.com/office/drawing/2014/chart" uri="{C3380CC4-5D6E-409C-BE32-E72D297353CC}">
              <c16:uniqueId val="{00000008-2EC4-4FB4-9314-4282FB3B797D}"/>
            </c:ext>
          </c:extLst>
        </c:ser>
        <c:dLbls>
          <c:showLegendKey val="0"/>
          <c:showVal val="0"/>
          <c:showCatName val="0"/>
          <c:showSerName val="0"/>
          <c:showPercent val="0"/>
          <c:showBubbleSize val="0"/>
        </c:dLbls>
        <c:marker val="1"/>
        <c:smooth val="0"/>
        <c:axId val="506166752"/>
        <c:axId val="500055960"/>
      </c:lineChart>
      <c:catAx>
        <c:axId val="50616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055960"/>
        <c:crosses val="autoZero"/>
        <c:auto val="1"/>
        <c:lblAlgn val="ctr"/>
        <c:lblOffset val="100"/>
        <c:tickLblSkip val="1"/>
        <c:tickMarkSkip val="1"/>
        <c:noMultiLvlLbl val="0"/>
      </c:catAx>
      <c:valAx>
        <c:axId val="500055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16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26739</c:v>
                </c:pt>
                <c:pt idx="5">
                  <c:v>25981</c:v>
                </c:pt>
                <c:pt idx="8">
                  <c:v>25177</c:v>
                </c:pt>
                <c:pt idx="11">
                  <c:v>24421</c:v>
                </c:pt>
                <c:pt idx="14">
                  <c:v>22891</c:v>
                </c:pt>
              </c:numCache>
            </c:numRef>
          </c:val>
          <c:extLst xmlns:c16r2="http://schemas.microsoft.com/office/drawing/2015/06/chart">
            <c:ext xmlns:c16="http://schemas.microsoft.com/office/drawing/2014/chart" uri="{C3380CC4-5D6E-409C-BE32-E72D297353CC}">
              <c16:uniqueId val="{00000000-79E1-4B65-9E7D-CD5340CA90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2552</c:v>
                </c:pt>
                <c:pt idx="5">
                  <c:v>2626</c:v>
                </c:pt>
                <c:pt idx="8">
                  <c:v>2605</c:v>
                </c:pt>
                <c:pt idx="11">
                  <c:v>2546</c:v>
                </c:pt>
                <c:pt idx="14">
                  <c:v>1942</c:v>
                </c:pt>
              </c:numCache>
            </c:numRef>
          </c:val>
          <c:extLst xmlns:c16r2="http://schemas.microsoft.com/office/drawing/2015/06/chart">
            <c:ext xmlns:c16="http://schemas.microsoft.com/office/drawing/2014/chart" uri="{C3380CC4-5D6E-409C-BE32-E72D297353CC}">
              <c16:uniqueId val="{00000001-79E1-4B65-9E7D-CD5340CA90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9815</c:v>
                </c:pt>
                <c:pt idx="5">
                  <c:v>11417</c:v>
                </c:pt>
                <c:pt idx="8">
                  <c:v>12350</c:v>
                </c:pt>
                <c:pt idx="11">
                  <c:v>14904</c:v>
                </c:pt>
                <c:pt idx="14">
                  <c:v>17867</c:v>
                </c:pt>
              </c:numCache>
            </c:numRef>
          </c:val>
          <c:extLst xmlns:c16r2="http://schemas.microsoft.com/office/drawing/2015/06/chart">
            <c:ext xmlns:c16="http://schemas.microsoft.com/office/drawing/2014/chart" uri="{C3380CC4-5D6E-409C-BE32-E72D297353CC}">
              <c16:uniqueId val="{00000002-79E1-4B65-9E7D-CD5340CA90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9E1-4B65-9E7D-CD5340CA90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9E1-4B65-9E7D-CD5340CA90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9E1-4B65-9E7D-CD5340CA90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1189</c:v>
                </c:pt>
                <c:pt idx="3">
                  <c:v>1108</c:v>
                </c:pt>
                <c:pt idx="6">
                  <c:v>793</c:v>
                </c:pt>
                <c:pt idx="9">
                  <c:v>538</c:v>
                </c:pt>
                <c:pt idx="12">
                  <c:v>407</c:v>
                </c:pt>
              </c:numCache>
            </c:numRef>
          </c:val>
          <c:extLst xmlns:c16r2="http://schemas.microsoft.com/office/drawing/2015/06/chart">
            <c:ext xmlns:c16="http://schemas.microsoft.com/office/drawing/2014/chart" uri="{C3380CC4-5D6E-409C-BE32-E72D297353CC}">
              <c16:uniqueId val="{00000006-79E1-4B65-9E7D-CD5340CA90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2714</c:v>
                </c:pt>
                <c:pt idx="3">
                  <c:v>2177</c:v>
                </c:pt>
                <c:pt idx="6">
                  <c:v>1590</c:v>
                </c:pt>
                <c:pt idx="9">
                  <c:v>1080</c:v>
                </c:pt>
                <c:pt idx="12">
                  <c:v>747</c:v>
                </c:pt>
              </c:numCache>
            </c:numRef>
          </c:val>
          <c:extLst xmlns:c16r2="http://schemas.microsoft.com/office/drawing/2015/06/chart">
            <c:ext xmlns:c16="http://schemas.microsoft.com/office/drawing/2014/chart" uri="{C3380CC4-5D6E-409C-BE32-E72D297353CC}">
              <c16:uniqueId val="{00000007-79E1-4B65-9E7D-CD5340CA90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5471</c:v>
                </c:pt>
                <c:pt idx="3">
                  <c:v>4912</c:v>
                </c:pt>
                <c:pt idx="6">
                  <c:v>4560</c:v>
                </c:pt>
                <c:pt idx="9">
                  <c:v>4197</c:v>
                </c:pt>
                <c:pt idx="12">
                  <c:v>3892</c:v>
                </c:pt>
              </c:numCache>
            </c:numRef>
          </c:val>
          <c:extLst xmlns:c16r2="http://schemas.microsoft.com/office/drawing/2015/06/chart">
            <c:ext xmlns:c16="http://schemas.microsoft.com/office/drawing/2014/chart" uri="{C3380CC4-5D6E-409C-BE32-E72D297353CC}">
              <c16:uniqueId val="{00000008-79E1-4B65-9E7D-CD5340CA90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820</c:v>
                </c:pt>
                <c:pt idx="3">
                  <c:v>756</c:v>
                </c:pt>
                <c:pt idx="6">
                  <c:v>645</c:v>
                </c:pt>
                <c:pt idx="9">
                  <c:v>546</c:v>
                </c:pt>
                <c:pt idx="12">
                  <c:v>546</c:v>
                </c:pt>
              </c:numCache>
            </c:numRef>
          </c:val>
          <c:extLst xmlns:c16r2="http://schemas.microsoft.com/office/drawing/2015/06/chart">
            <c:ext xmlns:c16="http://schemas.microsoft.com/office/drawing/2014/chart" uri="{C3380CC4-5D6E-409C-BE32-E72D297353CC}">
              <c16:uniqueId val="{00000009-79E1-4B65-9E7D-CD5340CA90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27676</c:v>
                </c:pt>
                <c:pt idx="3">
                  <c:v>26782</c:v>
                </c:pt>
                <c:pt idx="6">
                  <c:v>25791</c:v>
                </c:pt>
                <c:pt idx="9">
                  <c:v>24860</c:v>
                </c:pt>
                <c:pt idx="12">
                  <c:v>23053</c:v>
                </c:pt>
              </c:numCache>
            </c:numRef>
          </c:val>
          <c:extLst xmlns:c16r2="http://schemas.microsoft.com/office/drawing/2015/06/chart">
            <c:ext xmlns:c16="http://schemas.microsoft.com/office/drawing/2014/chart" uri="{C3380CC4-5D6E-409C-BE32-E72D297353CC}">
              <c16:uniqueId val="{0000000A-79E1-4B65-9E7D-CD5340CA9009}"/>
            </c:ext>
          </c:extLst>
        </c:ser>
        <c:dLbls>
          <c:showLegendKey val="0"/>
          <c:showVal val="0"/>
          <c:showCatName val="0"/>
          <c:showSerName val="0"/>
          <c:showPercent val="0"/>
          <c:showBubbleSize val="0"/>
        </c:dLbls>
        <c:gapWidth val="100"/>
        <c:overlap val="100"/>
        <c:axId val="500051072"/>
        <c:axId val="497522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9E1-4B65-9E7D-CD5340CA9009}"/>
            </c:ext>
          </c:extLst>
        </c:ser>
        <c:dLbls>
          <c:showLegendKey val="0"/>
          <c:showVal val="0"/>
          <c:showCatName val="0"/>
          <c:showSerName val="0"/>
          <c:showPercent val="0"/>
          <c:showBubbleSize val="0"/>
        </c:dLbls>
        <c:marker val="1"/>
        <c:smooth val="0"/>
        <c:axId val="500051072"/>
        <c:axId val="497522368"/>
      </c:lineChart>
      <c:catAx>
        <c:axId val="50005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522368"/>
        <c:crosses val="autoZero"/>
        <c:auto val="1"/>
        <c:lblAlgn val="ctr"/>
        <c:lblOffset val="100"/>
        <c:tickLblSkip val="1"/>
        <c:tickMarkSkip val="1"/>
        <c:noMultiLvlLbl val="0"/>
      </c:catAx>
      <c:valAx>
        <c:axId val="49752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05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2706</c:v>
                </c:pt>
                <c:pt idx="1">
                  <c:v>3841</c:v>
                </c:pt>
                <c:pt idx="2">
                  <c:v>5004</c:v>
                </c:pt>
              </c:numCache>
            </c:numRef>
          </c:val>
          <c:extLst xmlns:c16r2="http://schemas.microsoft.com/office/drawing/2015/06/chart">
            <c:ext xmlns:c16="http://schemas.microsoft.com/office/drawing/2014/chart" uri="{C3380CC4-5D6E-409C-BE32-E72D297353CC}">
              <c16:uniqueId val="{00000000-7A42-4B0D-BF6E-B36ACCE52A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462</c:v>
                </c:pt>
                <c:pt idx="1">
                  <c:v>462</c:v>
                </c:pt>
                <c:pt idx="2">
                  <c:v>462</c:v>
                </c:pt>
              </c:numCache>
            </c:numRef>
          </c:val>
          <c:extLst xmlns:c16r2="http://schemas.microsoft.com/office/drawing/2015/06/chart">
            <c:ext xmlns:c16="http://schemas.microsoft.com/office/drawing/2014/chart" uri="{C3380CC4-5D6E-409C-BE32-E72D297353CC}">
              <c16:uniqueId val="{00000001-7A42-4B0D-BF6E-B36ACCE52A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8647</c:v>
                </c:pt>
                <c:pt idx="1">
                  <c:v>10071</c:v>
                </c:pt>
                <c:pt idx="2">
                  <c:v>11784</c:v>
                </c:pt>
              </c:numCache>
            </c:numRef>
          </c:val>
          <c:extLst xmlns:c16r2="http://schemas.microsoft.com/office/drawing/2015/06/chart">
            <c:ext xmlns:c16="http://schemas.microsoft.com/office/drawing/2014/chart" uri="{C3380CC4-5D6E-409C-BE32-E72D297353CC}">
              <c16:uniqueId val="{00000002-7A42-4B0D-BF6E-B36ACCE52AED}"/>
            </c:ext>
          </c:extLst>
        </c:ser>
        <c:dLbls>
          <c:showLegendKey val="0"/>
          <c:showVal val="0"/>
          <c:showCatName val="0"/>
          <c:showSerName val="0"/>
          <c:showPercent val="0"/>
          <c:showBubbleSize val="0"/>
        </c:dLbls>
        <c:gapWidth val="120"/>
        <c:overlap val="100"/>
        <c:axId val="506378144"/>
        <c:axId val="506165696"/>
      </c:barChart>
      <c:catAx>
        <c:axId val="50637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165696"/>
        <c:crosses val="autoZero"/>
        <c:auto val="1"/>
        <c:lblAlgn val="ctr"/>
        <c:lblOffset val="100"/>
        <c:tickLblSkip val="1"/>
        <c:tickMarkSkip val="1"/>
        <c:noMultiLvlLbl val="0"/>
      </c:catAx>
      <c:valAx>
        <c:axId val="506165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37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実質公債費比率は、市債発行の抑制と計画的な償還に努めたことにより元利償還金が減少傾向にあるため、前年度から０．４ポイント改善し、３．６％である。</a:t>
          </a:r>
        </a:p>
        <a:p>
          <a:r>
            <a:rPr kumimoji="1" lang="ja-JP" altLang="en-US" sz="1400">
              <a:latin typeface="ＭＳ ゴシック" pitchFamily="49" charset="-128"/>
              <a:ea typeface="ＭＳ ゴシック" pitchFamily="49" charset="-128"/>
            </a:rPr>
            <a:t>　今後も財政計画（令和６年度～令和９年度）に基づき、健全財政の維持のため計画的な償還に努めていく。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一般会計等に係る地方債現在高が前年度比約１８．１億円減となったこと、組合負担等見込額が約３．３億円減となったこと、充当可能基金が約２９．６億円増となったことが主な要因となり、将来負担比率の分子は減となった。</a:t>
          </a:r>
        </a:p>
        <a:p>
          <a:r>
            <a:rPr kumimoji="1" lang="ja-JP" altLang="en-US" sz="1400">
              <a:latin typeface="ＭＳ ゴシック" pitchFamily="49" charset="-128"/>
              <a:ea typeface="ＭＳ ゴシック" pitchFamily="49" charset="-128"/>
            </a:rPr>
            <a:t>　今後も財政計画（令和６年度～令和９年度）に基づき、計画的な財政運営を行っていく。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福岡県筑紫野市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及び経済事情の変動等により財源が不足する場合に備え、財政調整基金に約１１億６千万円、将来における公共施設等整備財源に充てるために、公共施設等整備基金に約１６億６千万円、住民が誇りと愛着のもてるふるさとを創る費用に充てるために、令和３年度分ふるさと応援寄附金等を創生振興基金に約２億９千万円積み立てたことなどにより、基金全体としては約２８億８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景気の変動に伴う歳入減少や、公共施設等の老朽化対策及び災害などの歳出増加への備え等のため、基金の目的に沿った積立及び取崩を行う。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・創生振興基金：「心つくしの里づくり」事業を推進し、住民が誇りと愛着のもてるふるさとを創る費用に充てるため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・公共施設等整備基金：将来における公共施設等整備財源に充てるため、約１６億６千万円積み立てたことにより増加となった。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・創生振興基金：令和３年度分ふるさと応援寄附金等を約２億９千万円積み立てたことにより増加となった。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積立を行う。なお、筑紫野市公共施設等総合管理計画において、将来の公共施設の更新等に係る経費について今後多額の経費が必要となることが見込まれていることから、中長期的には減少していく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・創生振興基金：受け入れたふるさと応援寄附金については積立を行った上で、基金の目的及びふるさと応援寄附金の使途メニューに応じた基金の活用を検討する。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災害への備え及び経済事情の変動等により財源が不足する場合に備え、約１１億６千万円を積み立てたことにより増加となった。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財政調整基金の残高は、少なくとも標準財政規模の１割以上は確保することとしているが、近年の災害発生状況や経済事情等を考慮し、積立を行っていく。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基金運用に伴い発生した利子の積立により増加となった。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起債償還額は今後著しい増減が見込まれないことから、現在の残高を大きく増減させることなく財政運営を行っていく。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106,442
105,593
87.73
39,118,599
37,883,543
1,184,569
20,512,072
23,052,907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財政力指数は令和３年度と比較すると減少している。</a:t>
          </a:r>
        </a:p>
        <a:p>
          <a:r>
            <a:rPr kumimoji="1" lang="ja-JP" altLang="en-US" sz="1300">
              <a:latin typeface="ＭＳ Ｐゴシック" panose="020B0600070205080204" pitchFamily="50" charset="-128"/>
              <a:ea typeface="ＭＳ Ｐゴシック" panose="020B0600070205080204" pitchFamily="50" charset="-128"/>
            </a:rPr>
            <a:t>主な要因としては、人口が増加していることや臨時財政対策債振替相当額の減少等により、基準財政需要額の伸びが大きいことが挙げられる。</a:t>
          </a:r>
        </a:p>
        <a:p>
          <a:r>
            <a:rPr kumimoji="1" lang="ja-JP" altLang="en-US" sz="1300">
              <a:latin typeface="ＭＳ Ｐゴシック" panose="020B0600070205080204" pitchFamily="50" charset="-128"/>
              <a:ea typeface="ＭＳ Ｐゴシック" panose="020B0600070205080204" pitchFamily="50" charset="-128"/>
            </a:rPr>
            <a:t>現在の水準を維持するために、今後も税収の確保に努めていく。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経常収支比率は、類似団体平均と比較すると６．７ポイント下回っている。</a:t>
          </a:r>
        </a:p>
        <a:p>
          <a:r>
            <a:rPr kumimoji="1" lang="ja-JP" altLang="en-US" sz="1300">
              <a:latin typeface="ＭＳ Ｐゴシック" panose="020B0600070205080204" pitchFamily="50" charset="-128"/>
              <a:ea typeface="ＭＳ Ｐゴシック" panose="020B0600070205080204" pitchFamily="50" charset="-128"/>
            </a:rPr>
            <a:t>また、本市前年度比較では、主に臨時財政対策債の減などにより前年度比で３．４ポイント増加した。</a:t>
          </a:r>
        </a:p>
        <a:p>
          <a:r>
            <a:rPr kumimoji="1" lang="ja-JP" altLang="en-US" sz="1300">
              <a:latin typeface="ＭＳ Ｐゴシック" panose="020B0600070205080204" pitchFamily="50" charset="-128"/>
              <a:ea typeface="ＭＳ Ｐゴシック" panose="020B0600070205080204" pitchFamily="50" charset="-128"/>
            </a:rPr>
            <a:t>歳出についても、物件費や扶助費などの経常的一般財源が増加しており、臨時財政対策債を除いた経常収支比率は依然高い水準となっている。今後も引き続き経常経費の見直しを進めるとともに、さらなる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20574</xdr:rowOff>
    </xdr:from>
    <xdr:to>
      <xdr:col>23</xdr:col>
      <xdr:colOff>133350</xdr:colOff>
      <xdr:row>65</xdr:row>
      <xdr:rowOff>104394</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307574"/>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76471</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104394</xdr:rowOff>
    </xdr:from>
    <xdr:to>
      <xdr:col>24</xdr:col>
      <xdr:colOff>12700</xdr:colOff>
      <xdr:row>65</xdr:row>
      <xdr:rowOff>104394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106951</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1005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20574</xdr:rowOff>
    </xdr:from>
    <xdr:to>
      <xdr:col>24</xdr:col>
      <xdr:colOff>12700</xdr:colOff>
      <xdr:row>60</xdr:row>
      <xdr:rowOff>20574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3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81026</xdr:rowOff>
    </xdr:from>
    <xdr:to>
      <xdr:col>23</xdr:col>
      <xdr:colOff>133350</xdr:colOff>
      <xdr:row>60</xdr:row>
      <xdr:rowOff>73660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0196576"/>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146829</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605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81026</xdr:rowOff>
    </xdr:from>
    <xdr:to>
      <xdr:col>19</xdr:col>
      <xdr:colOff>133350</xdr:colOff>
      <xdr:row>61</xdr:row>
      <xdr:rowOff>32512</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3225800" y="10196576"/>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32512</xdr:rowOff>
    </xdr:from>
    <xdr:to>
      <xdr:col>15</xdr:col>
      <xdr:colOff>82550</xdr:colOff>
      <xdr:row>61</xdr:row>
      <xdr:rowOff>51816</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04909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150876</xdr:rowOff>
    </xdr:from>
    <xdr:to>
      <xdr:col>11</xdr:col>
      <xdr:colOff>31750</xdr:colOff>
      <xdr:row>61</xdr:row>
      <xdr:rowOff>51816</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4378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80518</xdr:rowOff>
    </xdr:from>
    <xdr:to>
      <xdr:col>11</xdr:col>
      <xdr:colOff>82550</xdr:colOff>
      <xdr:row>63</xdr:row>
      <xdr:rowOff>10668</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166895</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147591</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115587</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23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30226</xdr:rowOff>
    </xdr:from>
    <xdr:to>
      <xdr:col>19</xdr:col>
      <xdr:colOff>184150</xdr:colOff>
      <xdr:row>59</xdr:row>
      <xdr:rowOff>131826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142003</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153162</xdr:rowOff>
    </xdr:from>
    <xdr:to>
      <xdr:col>15</xdr:col>
      <xdr:colOff>133350</xdr:colOff>
      <xdr:row>61</xdr:row>
      <xdr:rowOff>83312</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1016</xdr:rowOff>
    </xdr:from>
    <xdr:to>
      <xdr:col>11</xdr:col>
      <xdr:colOff>82550</xdr:colOff>
      <xdr:row>61</xdr:row>
      <xdr:rowOff>102616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112793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100076</xdr:rowOff>
    </xdr:from>
    <xdr:to>
      <xdr:col>7</xdr:col>
      <xdr:colOff>31750</xdr:colOff>
      <xdr:row>61</xdr:row>
      <xdr:rowOff>30226</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40403</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人口１人当たりの人件費・物件費等の決算額は類似団体中１番少なく、これは人口千人当たり職員数が類似団体平均と比較して少なく、人件費が低く抑えられていることが主な要因であると考えられる。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今後も、引き続き事務事業の見直しを進めていく。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3279</xdr:rowOff>
    </xdr:from>
    <xdr:to>
      <xdr:col>23</xdr:col>
      <xdr:colOff>133350</xdr:colOff>
      <xdr:row>89</xdr:row>
      <xdr:rowOff>4457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4062179"/>
          <a:ext cx="0" cy="1201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147984</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23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4457</xdr:rowOff>
    </xdr:from>
    <xdr:to>
      <xdr:col>24</xdr:col>
      <xdr:colOff>12700</xdr:colOff>
      <xdr:row>89</xdr:row>
      <xdr:rowOff>4457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26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89656</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80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3279</xdr:rowOff>
    </xdr:from>
    <xdr:to>
      <xdr:col>24</xdr:col>
      <xdr:colOff>12700</xdr:colOff>
      <xdr:row>82</xdr:row>
      <xdr:rowOff>3279</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406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131283</xdr:rowOff>
    </xdr:from>
    <xdr:to>
      <xdr:col>23</xdr:col>
      <xdr:colOff>133350</xdr:colOff>
      <xdr:row>82</xdr:row>
      <xdr:rowOff>3279</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018733"/>
          <a:ext cx="838200" cy="4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89971</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491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117894</xdr:rowOff>
    </xdr:from>
    <xdr:to>
      <xdr:col>23</xdr:col>
      <xdr:colOff>184150</xdr:colOff>
      <xdr:row>85</xdr:row>
      <xdr:rowOff>48044</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5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131283</xdr:rowOff>
    </xdr:from>
    <xdr:to>
      <xdr:col>19</xdr:col>
      <xdr:colOff>133350</xdr:colOff>
      <xdr:row>81</xdr:row>
      <xdr:rowOff>157482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3225800" y="14018733"/>
          <a:ext cx="8890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64579</xdr:rowOff>
    </xdr:from>
    <xdr:to>
      <xdr:col>19</xdr:col>
      <xdr:colOff>184150</xdr:colOff>
      <xdr:row>84</xdr:row>
      <xdr:rowOff>166179</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46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150956</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552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31362</xdr:rowOff>
    </xdr:from>
    <xdr:to>
      <xdr:col>15</xdr:col>
      <xdr:colOff>82550</xdr:colOff>
      <xdr:row>81</xdr:row>
      <xdr:rowOff>157482</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3918812"/>
          <a:ext cx="889000" cy="12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148792</xdr:rowOff>
    </xdr:from>
    <xdr:to>
      <xdr:col>15</xdr:col>
      <xdr:colOff>133350</xdr:colOff>
      <xdr:row>84</xdr:row>
      <xdr:rowOff>78942</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3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63719</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46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28329</xdr:rowOff>
    </xdr:from>
    <xdr:to>
      <xdr:col>11</xdr:col>
      <xdr:colOff>31750</xdr:colOff>
      <xdr:row>81</xdr:row>
      <xdr:rowOff>31362</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3915779"/>
          <a:ext cx="8890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75104</xdr:rowOff>
    </xdr:from>
    <xdr:to>
      <xdr:col>11</xdr:col>
      <xdr:colOff>82550</xdr:colOff>
      <xdr:row>84</xdr:row>
      <xdr:rowOff>5254</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3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161481</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3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42884</xdr:rowOff>
    </xdr:from>
    <xdr:to>
      <xdr:col>7</xdr:col>
      <xdr:colOff>31750</xdr:colOff>
      <xdr:row>83</xdr:row>
      <xdr:rowOff>144484</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129261</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35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123929</xdr:rowOff>
    </xdr:from>
    <xdr:to>
      <xdr:col>23</xdr:col>
      <xdr:colOff>184150</xdr:colOff>
      <xdr:row>82</xdr:row>
      <xdr:rowOff>54079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0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45206</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93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80483</xdr:rowOff>
    </xdr:from>
    <xdr:to>
      <xdr:col>19</xdr:col>
      <xdr:colOff>184150</xdr:colOff>
      <xdr:row>82</xdr:row>
      <xdr:rowOff>10633</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39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20810</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736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106682</xdr:rowOff>
    </xdr:from>
    <xdr:to>
      <xdr:col>15</xdr:col>
      <xdr:colOff>133350</xdr:colOff>
      <xdr:row>82</xdr:row>
      <xdr:rowOff>36832</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399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47009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76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152012</xdr:rowOff>
    </xdr:from>
    <xdr:to>
      <xdr:col>11</xdr:col>
      <xdr:colOff>82550</xdr:colOff>
      <xdr:row>81</xdr:row>
      <xdr:rowOff>82162</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386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92339</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63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148979</xdr:rowOff>
    </xdr:from>
    <xdr:to>
      <xdr:col>7</xdr:col>
      <xdr:colOff>31750</xdr:colOff>
      <xdr:row>81</xdr:row>
      <xdr:rowOff>79129</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8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89306</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63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ラスパイレス指数は、類似団体平均を２．６ポイント上回っている。</a:t>
          </a:r>
        </a:p>
        <a:p>
          <a:r>
            <a:rPr kumimoji="1" lang="ja-JP" altLang="en-US" sz="1300">
              <a:latin typeface="ＭＳ Ｐゴシック" panose="020B0600070205080204" pitchFamily="50" charset="-128"/>
              <a:ea typeface="ＭＳ Ｐゴシック" panose="020B0600070205080204" pitchFamily="50" charset="-128"/>
            </a:rPr>
            <a:t>主な要因として退職や異動等による職員構成の変動などがあったため、昨年度より０．２ポイント改善した。　　　　</a:t>
          </a:r>
        </a:p>
        <a:p>
          <a:r>
            <a:rPr kumimoji="1" lang="ja-JP" altLang="en-US" sz="1300">
              <a:latin typeface="ＭＳ Ｐゴシック" panose="020B0600070205080204" pitchFamily="50" charset="-128"/>
              <a:ea typeface="ＭＳ Ｐゴシック" panose="020B0600070205080204" pitchFamily="50" charset="-128"/>
            </a:rPr>
            <a:t>今後も給与の適正化に努めていく。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154214</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6179800" y="150358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17236</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5290800" y="150703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88</xdr:row>
      <xdr:rowOff>17236</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4401800" y="149152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68036</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flipV="1">
          <a:off x="13512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人口千人当たりの職員数は、類似団体平均が６．１６人のところ、本市４．００人と２．１６人下回り、類似団体内順位３位である。</a:t>
          </a:r>
        </a:p>
        <a:p>
          <a:r>
            <a:rPr kumimoji="1" lang="ja-JP" altLang="en-US" sz="1300">
              <a:latin typeface="ＭＳ Ｐゴシック" panose="020B0600070205080204" pitchFamily="50" charset="-128"/>
              <a:ea typeface="ＭＳ Ｐゴシック" panose="020B0600070205080204" pitchFamily="50" charset="-128"/>
            </a:rPr>
            <a:t>今後も適正な定員管理を行っていく。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xmlns=""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xmlns=""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xmlns=""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105833</xdr:rowOff>
    </xdr:from>
    <xdr:to>
      <xdr:col>81</xdr:col>
      <xdr:colOff>44450</xdr:colOff>
      <xdr:row>60</xdr:row>
      <xdr:rowOff>113877</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6179800" y="103928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xmlns="" id="{00000000-0008-0000-0300-000045010000}"/>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113877</xdr:rowOff>
    </xdr:from>
    <xdr:to>
      <xdr:col>77</xdr:col>
      <xdr:colOff>44450</xdr:colOff>
      <xdr:row>60</xdr:row>
      <xdr:rowOff>121920</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flipV="1">
          <a:off x="15290800" y="104008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123931</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flipV="1">
          <a:off x="14401800" y="1040892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123931</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a:off x="13512800" y="1040892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55033</xdr:rowOff>
    </xdr:from>
    <xdr:to>
      <xdr:col>81</xdr:col>
      <xdr:colOff>95250</xdr:colOff>
      <xdr:row>60</xdr:row>
      <xdr:rowOff>156633</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71560</xdr:rowOff>
    </xdr:from>
    <xdr:ext cx="762000" cy="259045"/>
    <xdr:sp macro="" textlink="">
      <xdr:nvSpPr>
        <xdr:cNvPr id="344" name="定員管理の状況該当値テキスト">
          <a:extLst>
            <a:ext uri="{FF2B5EF4-FFF2-40B4-BE49-F238E27FC236}">
              <a16:creationId xmlns:a16="http://schemas.microsoft.com/office/drawing/2014/main" xmlns="" id="{00000000-0008-0000-0300-000058010000}"/>
            </a:ext>
          </a:extLst>
        </xdr:cNvPr>
        <xdr:cNvSpPr txBox="1"/>
      </xdr:nvSpPr>
      <xdr:spPr>
        <a:xfrm>
          <a:off x="17106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63077</xdr:rowOff>
    </xdr:from>
    <xdr:to>
      <xdr:col>77</xdr:col>
      <xdr:colOff>95250</xdr:colOff>
      <xdr:row>60</xdr:row>
      <xdr:rowOff>164677</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3404</xdr:rowOff>
    </xdr:from>
    <xdr:ext cx="7366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798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71120</xdr:rowOff>
    </xdr:from>
    <xdr:to>
      <xdr:col>73</xdr:col>
      <xdr:colOff>44450</xdr:colOff>
      <xdr:row>61</xdr:row>
      <xdr:rowOff>1270</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11447</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73131</xdr:rowOff>
    </xdr:from>
    <xdr:to>
      <xdr:col>68</xdr:col>
      <xdr:colOff>203200</xdr:colOff>
      <xdr:row>61</xdr:row>
      <xdr:rowOff>3281</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4351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13458</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020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市債発行の抑制と計画的な償還に努めたことにより元利償還額が減少傾向にあるため、前年度と比較して０．４ポイント改善した。類似団体との比較では、今年度も昨年に引き続き、類似団体平均を下回り、令和４年度は１．０ポイント下回っている。今後は財政計画（令和６年度～令和９年度）に基づき、健全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xmlns=""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xmlns=""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xmlns=""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69548</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6179800" y="6881585"/>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xmlns="" id="{00000000-0008-0000-0300-000084010000}"/>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69548</xdr:rowOff>
    </xdr:from>
    <xdr:to>
      <xdr:col>77</xdr:col>
      <xdr:colOff>44450</xdr:colOff>
      <xdr:row>40</xdr:row>
      <xdr:rowOff>81038</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5290800" y="692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81038</xdr:rowOff>
    </xdr:from>
    <xdr:to>
      <xdr:col>72</xdr:col>
      <xdr:colOff>203200</xdr:colOff>
      <xdr:row>40</xdr:row>
      <xdr:rowOff>138491</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4401800" y="69390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138491</xdr:rowOff>
    </xdr:from>
    <xdr:to>
      <xdr:col>68</xdr:col>
      <xdr:colOff>152400</xdr:colOff>
      <xdr:row>40</xdr:row>
      <xdr:rowOff>161472</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flipV="1">
          <a:off x="13512800" y="69964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xmlns="" id="{00000000-0008-0000-0300-00008F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7" name="公債費負担の状況該当値テキスト">
          <a:extLst>
            <a:ext uri="{FF2B5EF4-FFF2-40B4-BE49-F238E27FC236}">
              <a16:creationId xmlns:a16="http://schemas.microsoft.com/office/drawing/2014/main" xmlns="" id="{00000000-0008-0000-0300-000097010000}"/>
            </a:ext>
          </a:extLst>
        </xdr:cNvPr>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18748</xdr:rowOff>
    </xdr:from>
    <xdr:to>
      <xdr:col>77</xdr:col>
      <xdr:colOff>95250</xdr:colOff>
      <xdr:row>40</xdr:row>
      <xdr:rowOff>120348</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130525</xdr:rowOff>
    </xdr:from>
    <xdr:ext cx="7366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798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87691</xdr:rowOff>
    </xdr:from>
    <xdr:to>
      <xdr:col>68</xdr:col>
      <xdr:colOff>203200</xdr:colOff>
      <xdr:row>41</xdr:row>
      <xdr:rowOff>17841</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4351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2618</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0208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将来負担比率は、地方債残高や一部事務組合等の負担見込額が減少したことなどから、前年度に引き続き令和４年度も算定なしとなっている。</a:t>
          </a:r>
        </a:p>
        <a:p>
          <a:r>
            <a:rPr kumimoji="1" lang="ja-JP" altLang="en-US" sz="1300">
              <a:latin typeface="ＭＳ Ｐゴシック" panose="020B0600070205080204" pitchFamily="50" charset="-128"/>
              <a:ea typeface="ＭＳ Ｐゴシック" panose="020B0600070205080204" pitchFamily="50" charset="-128"/>
            </a:rPr>
            <a:t>今後も健全財政を維持できるよう、財政計画（令和６年度～令和９年度）に基づき、歳入の確保と歳出の適正化に努めていく。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xmlns=""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xmlns=""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xmlns=""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a:extLst>
            <a:ext uri="{FF2B5EF4-FFF2-40B4-BE49-F238E27FC236}">
              <a16:creationId xmlns:a16="http://schemas.microsoft.com/office/drawing/2014/main" xmlns="" id="{00000000-0008-0000-0300-0000C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9" name="フローチャート: 判断 458">
          <a:extLst>
            <a:ext uri="{FF2B5EF4-FFF2-40B4-BE49-F238E27FC236}">
              <a16:creationId xmlns:a16="http://schemas.microsoft.com/office/drawing/2014/main" xmlns="" id="{00000000-0008-0000-0300-0000CB010000}"/>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106,442
105,593
87.73
39,118,599
37,883,543
1,184,569
20,512,072
23,052,907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２３．９％のところ、本市１９．０％と４．９ポイント下回っている。これは、人口千人当たり職員数が類似団体平均と比較して少なく、人件費が低く抑えられている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今後も適正な定員管理を継続し、人件費の適正化に努めていく。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129286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0934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129286</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1300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56134</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0568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56134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18813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117111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は１６．９％のところ、本市１５．３％と１．６ポイント下回っている。各事業の経費見直しの結果、物件費が低く抑えられているものと考えられる。本市前年度比較では、物件費に係る経常収支比率は前年度比１．６ポイント増加している。これは、燃料費の高騰による電気料やガス代等の影響が主な要因となっている。今後はより一層、経常経費の見直し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110671</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679700"/>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45357</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2679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121557</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2788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16</xdr:row>
      <xdr:rowOff>121557</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821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76398</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138991</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扶助費に係る経常収支比率は類似団体平均１４．２％に対し、本市は１５．０％と０．８ポイント上回っている。これは障害者福祉に係る扶助費の増などが主な要因であると考えられる。　</a:t>
          </a:r>
        </a:p>
        <a:p>
          <a:r>
            <a:rPr kumimoji="1" lang="ja-JP" altLang="en-US" sz="1300">
              <a:latin typeface="ＭＳ Ｐゴシック" panose="020B0600070205080204" pitchFamily="50" charset="-128"/>
              <a:ea typeface="ＭＳ Ｐゴシック" panose="020B0600070205080204" pitchFamily="50" charset="-128"/>
            </a:rPr>
            <a:t>本市前年度比較では、前年度比０．８ポイント増加しており、経常経費全体の見直しを進めていく。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xdr:rowOff>
    </xdr:from>
    <xdr:to>
      <xdr:col>24</xdr:col>
      <xdr:colOff>25400</xdr:colOff>
      <xdr:row>57</xdr:row>
      <xdr:rowOff>69850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781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xdr:rowOff>
    </xdr:from>
    <xdr:to>
      <xdr:col>19</xdr:col>
      <xdr:colOff>187325</xdr:colOff>
      <xdr:row>57</xdr:row>
      <xdr:rowOff>39370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39370</xdr:rowOff>
    </xdr:from>
    <xdr:to>
      <xdr:col>15</xdr:col>
      <xdr:colOff>98425</xdr:colOff>
      <xdr:row>57</xdr:row>
      <xdr:rowOff>62230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2209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142240</xdr:rowOff>
    </xdr:from>
    <xdr:to>
      <xdr:col>11</xdr:col>
      <xdr:colOff>9525</xdr:colOff>
      <xdr:row>57</xdr:row>
      <xdr:rowOff>62230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74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129540</xdr:rowOff>
    </xdr:from>
    <xdr:to>
      <xdr:col>20</xdr:col>
      <xdr:colOff>38100</xdr:colOff>
      <xdr:row>57</xdr:row>
      <xdr:rowOff>59690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44467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160020</xdr:rowOff>
    </xdr:from>
    <xdr:to>
      <xdr:col>15</xdr:col>
      <xdr:colOff>149225</xdr:colOff>
      <xdr:row>57</xdr:row>
      <xdr:rowOff>90170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74947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xdr:rowOff>
    </xdr:from>
    <xdr:to>
      <xdr:col>11</xdr:col>
      <xdr:colOff>60325</xdr:colOff>
      <xdr:row>57</xdr:row>
      <xdr:rowOff>113030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97807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91440</xdr:rowOff>
    </xdr:from>
    <xdr:to>
      <xdr:col>6</xdr:col>
      <xdr:colOff>171450</xdr:colOff>
      <xdr:row>57</xdr:row>
      <xdr:rowOff>21590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31767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その他（維持補修費、繰出金）に係る経常収支比率は、類似団体平均１３．２％のところ、本市１２．８％と０．４ポイント下回っている。</a:t>
          </a:r>
        </a:p>
        <a:p>
          <a:r>
            <a:rPr kumimoji="1" lang="ja-JP" altLang="en-US" sz="1300">
              <a:latin typeface="ＭＳ Ｐゴシック" panose="020B0600070205080204" pitchFamily="50" charset="-128"/>
              <a:ea typeface="ＭＳ Ｐゴシック" panose="020B0600070205080204" pitchFamily="50" charset="-128"/>
            </a:rPr>
            <a:t>維持補修費については今後も施設等の維持管理を適切に行い、繰出金についても適切な執行に努めていく。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165100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96792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57</xdr:row>
      <xdr:rowOff>15422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679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15422</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121557</xdr:rowOff>
    </xdr:from>
    <xdr:to>
      <xdr:col>69</xdr:col>
      <xdr:colOff>92075</xdr:colOff>
      <xdr:row>57</xdr:row>
      <xdr:rowOff>4535</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722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136072</xdr:rowOff>
    </xdr:from>
    <xdr:to>
      <xdr:col>74</xdr:col>
      <xdr:colOff>31750</xdr:colOff>
      <xdr:row>57</xdr:row>
      <xdr:rowOff>66222</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76399</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65512</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70757</xdr:rowOff>
    </xdr:from>
    <xdr:to>
      <xdr:col>65</xdr:col>
      <xdr:colOff>53975</xdr:colOff>
      <xdr:row>57</xdr:row>
      <xdr:rowOff>907</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11084</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１０．４％に対し、本市１２．４％と２．０ポイント上回っている。これは、ごみ処理事業や消防事業を一部事務組合で行っており、その負担金が大きいためと考えられる。</a:t>
          </a:r>
        </a:p>
        <a:p>
          <a:r>
            <a:rPr kumimoji="1" lang="ja-JP" altLang="en-US" sz="1300">
              <a:latin typeface="ＭＳ Ｐゴシック" panose="020B0600070205080204" pitchFamily="50" charset="-128"/>
              <a:ea typeface="ＭＳ Ｐゴシック" panose="020B0600070205080204" pitchFamily="50" charset="-128"/>
            </a:rPr>
            <a:t>今後も一部事務組合に対しても経費の見直しを求めるなど、負担金の抑制を図りたい。</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xmlns=""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xmlns=""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xmlns=""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60706</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5671800" y="63494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xmlns=""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161290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4782800" y="63494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62992</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893800" y="6504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108712</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004800" y="65780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30" name="補助費等該当値テキスト">
          <a:extLst>
            <a:ext uri="{FF2B5EF4-FFF2-40B4-BE49-F238E27FC236}">
              <a16:creationId xmlns:a16="http://schemas.microsoft.com/office/drawing/2014/main" xmlns="" id="{00000000-0008-0000-0400-00004A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57912</xdr:rowOff>
    </xdr:from>
    <xdr:to>
      <xdr:col>65</xdr:col>
      <xdr:colOff>53975</xdr:colOff>
      <xdr:row>38</xdr:row>
      <xdr:rowOff>159512</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144289</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公債費に係る経常収支比率は類似団体平均１４．１％に対し、本市は１１．５％と２．６ポイント下回っている。</a:t>
          </a:r>
        </a:p>
        <a:p>
          <a:r>
            <a:rPr kumimoji="1" lang="ja-JP" altLang="en-US" sz="1300">
              <a:latin typeface="ＭＳ Ｐゴシック" panose="020B0600070205080204" pitchFamily="50" charset="-128"/>
              <a:ea typeface="ＭＳ Ｐゴシック" panose="020B0600070205080204" pitchFamily="50" charset="-128"/>
            </a:rPr>
            <a:t>これまで市債発行の抑制と計画的な償還に努めてきた結果、公債費に係る経常収支比率は低下傾向にある。</a:t>
          </a:r>
        </a:p>
        <a:p>
          <a:r>
            <a:rPr kumimoji="1" lang="ja-JP" altLang="en-US" sz="1300">
              <a:latin typeface="ＭＳ Ｐゴシック" panose="020B0600070205080204" pitchFamily="50" charset="-128"/>
              <a:ea typeface="ＭＳ Ｐゴシック" panose="020B0600070205080204" pitchFamily="50" charset="-128"/>
            </a:rPr>
            <a:t>今後も、財政計画（令和６年度～令和９年度）に基づき、健全財政の維持のため計画的な償還に努めていく。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75</xdr:row>
      <xdr:rowOff>146050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987800" y="1300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76</xdr:row>
      <xdr:rowOff>43180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3004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88900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2209800" y="13073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104139</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3119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公債費以外に係る経常収支比率は、類似団体平均７８．６％のところ、本市７４．５％と４．１ポイント下回っている。</a:t>
          </a:r>
        </a:p>
        <a:p>
          <a:r>
            <a:rPr kumimoji="1" lang="ja-JP" altLang="en-US" sz="1300">
              <a:latin typeface="ＭＳ Ｐゴシック" panose="020B0600070205080204" pitchFamily="50" charset="-128"/>
              <a:ea typeface="ＭＳ Ｐゴシック" panose="020B0600070205080204" pitchFamily="50" charset="-128"/>
            </a:rPr>
            <a:t>事務事業評価による事業の見直しや財政計画（令和６年度～令和９年度）に基づき、各費目経常経費の見直しを進め、経常収支比率の抑制に努めていく。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xmlns=""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xmlns=""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xmlns=""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77470</xdr:rowOff>
    </xdr:from>
    <xdr:to>
      <xdr:col>82</xdr:col>
      <xdr:colOff>107950</xdr:colOff>
      <xdr:row>74</xdr:row>
      <xdr:rowOff>165100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5671800" y="125933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a:extLst>
            <a:ext uri="{FF2B5EF4-FFF2-40B4-BE49-F238E27FC236}">
              <a16:creationId xmlns:a16="http://schemas.microsoft.com/office/drawing/2014/main" xmlns="" id="{00000000-0008-0000-0400-0000B1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77470</xdr:rowOff>
    </xdr:from>
    <xdr:to>
      <xdr:col>78</xdr:col>
      <xdr:colOff>69850</xdr:colOff>
      <xdr:row>75</xdr:row>
      <xdr:rowOff>130810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flipV="1">
          <a:off x="14782800" y="1259332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130810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893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157480</xdr:rowOff>
    </xdr:from>
    <xdr:to>
      <xdr:col>69</xdr:col>
      <xdr:colOff>92075</xdr:colOff>
      <xdr:row>75</xdr:row>
      <xdr:rowOff>115570</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3004800" y="128447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114300</xdr:rowOff>
    </xdr:from>
    <xdr:to>
      <xdr:col>82</xdr:col>
      <xdr:colOff>158750</xdr:colOff>
      <xdr:row>75</xdr:row>
      <xdr:rowOff>44450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130827</xdr:rowOff>
    </xdr:from>
    <xdr:ext cx="762000" cy="259045"/>
    <xdr:sp macro="" textlink="">
      <xdr:nvSpPr>
        <xdr:cNvPr id="452" name="公債費以外該当値テキスト">
          <a:extLst>
            <a:ext uri="{FF2B5EF4-FFF2-40B4-BE49-F238E27FC236}">
              <a16:creationId xmlns:a16="http://schemas.microsoft.com/office/drawing/2014/main" xmlns="" id="{00000000-0008-0000-0400-0000C4010000}"/>
            </a:ext>
          </a:extLst>
        </xdr:cNvPr>
        <xdr:cNvSpPr txBox="1"/>
      </xdr:nvSpPr>
      <xdr:spPr>
        <a:xfrm>
          <a:off x="16598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26670</xdr:rowOff>
    </xdr:from>
    <xdr:to>
      <xdr:col>78</xdr:col>
      <xdr:colOff>120650</xdr:colOff>
      <xdr:row>73</xdr:row>
      <xdr:rowOff>128270</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5621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138447</xdr:rowOff>
    </xdr:from>
    <xdr:ext cx="7366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5290800" y="1231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80010</xdr:rowOff>
    </xdr:from>
    <xdr:to>
      <xdr:col>74</xdr:col>
      <xdr:colOff>31750</xdr:colOff>
      <xdr:row>76</xdr:row>
      <xdr:rowOff>10161</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20337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106680</xdr:rowOff>
    </xdr:from>
    <xdr:to>
      <xdr:col>65</xdr:col>
      <xdr:colOff>53975</xdr:colOff>
      <xdr:row>75</xdr:row>
      <xdr:rowOff>36830</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2954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47007</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81128</xdr:rowOff>
    </xdr:from>
    <xdr:to>
      <xdr:col>29</xdr:col>
      <xdr:colOff>127000</xdr:colOff>
      <xdr:row>18</xdr:row>
      <xdr:rowOff>86500</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214853"/>
          <a:ext cx="647700" cy="5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86020</xdr:rowOff>
    </xdr:from>
    <xdr:to>
      <xdr:col>26</xdr:col>
      <xdr:colOff>50800</xdr:colOff>
      <xdr:row>18</xdr:row>
      <xdr:rowOff>86500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3219745"/>
          <a:ext cx="698500" cy="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86020</xdr:rowOff>
    </xdr:from>
    <xdr:to>
      <xdr:col>22</xdr:col>
      <xdr:colOff>114300</xdr:colOff>
      <xdr:row>18</xdr:row>
      <xdr:rowOff>139603</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219745"/>
          <a:ext cx="698500" cy="53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139603</xdr:rowOff>
    </xdr:from>
    <xdr:to>
      <xdr:col>18</xdr:col>
      <xdr:colOff>177800</xdr:colOff>
      <xdr:row>18</xdr:row>
      <xdr:rowOff>168178</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273328"/>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30328</xdr:rowOff>
    </xdr:from>
    <xdr:to>
      <xdr:col>29</xdr:col>
      <xdr:colOff>177800</xdr:colOff>
      <xdr:row>18</xdr:row>
      <xdr:rowOff>131928</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164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2405</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13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35700</xdr:rowOff>
    </xdr:from>
    <xdr:to>
      <xdr:col>26</xdr:col>
      <xdr:colOff>101600</xdr:colOff>
      <xdr:row>18</xdr:row>
      <xdr:rowOff>137300</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16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122077</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25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35220</xdr:rowOff>
    </xdr:from>
    <xdr:to>
      <xdr:col>22</xdr:col>
      <xdr:colOff>165100</xdr:colOff>
      <xdr:row>18</xdr:row>
      <xdr:rowOff>136820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168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121597</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25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88803</xdr:rowOff>
    </xdr:from>
    <xdr:to>
      <xdr:col>19</xdr:col>
      <xdr:colOff>38100</xdr:colOff>
      <xdr:row>19</xdr:row>
      <xdr:rowOff>18953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222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3730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30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117378</xdr:rowOff>
    </xdr:from>
    <xdr:to>
      <xdr:col>15</xdr:col>
      <xdr:colOff>101600</xdr:colOff>
      <xdr:row>19</xdr:row>
      <xdr:rowOff>47528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251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32305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33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306336</xdr:rowOff>
    </xdr:from>
    <xdr:to>
      <xdr:col>29</xdr:col>
      <xdr:colOff>127000</xdr:colOff>
      <xdr:row>36</xdr:row>
      <xdr:rowOff>30759</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003800" y="6916686"/>
          <a:ext cx="647700" cy="67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306336</xdr:rowOff>
    </xdr:from>
    <xdr:to>
      <xdr:col>26</xdr:col>
      <xdr:colOff>50800</xdr:colOff>
      <xdr:row>35</xdr:row>
      <xdr:rowOff>311747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6916686"/>
          <a:ext cx="698500" cy="5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301155</xdr:rowOff>
    </xdr:from>
    <xdr:to>
      <xdr:col>22</xdr:col>
      <xdr:colOff>114300</xdr:colOff>
      <xdr:row>35</xdr:row>
      <xdr:rowOff>311747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3606800" y="6911505"/>
          <a:ext cx="698500" cy="1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301155</xdr:rowOff>
    </xdr:from>
    <xdr:to>
      <xdr:col>18</xdr:col>
      <xdr:colOff>177800</xdr:colOff>
      <xdr:row>35</xdr:row>
      <xdr:rowOff>317614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2908300" y="6911505"/>
          <a:ext cx="698500" cy="1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322859</xdr:rowOff>
    </xdr:from>
    <xdr:to>
      <xdr:col>29</xdr:col>
      <xdr:colOff>177800</xdr:colOff>
      <xdr:row>36</xdr:row>
      <xdr:rowOff>81559</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6933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294936</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90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255536</xdr:rowOff>
    </xdr:from>
    <xdr:to>
      <xdr:col>26</xdr:col>
      <xdr:colOff>101600</xdr:colOff>
      <xdr:row>36</xdr:row>
      <xdr:rowOff>14236</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6865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341913</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695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260947</xdr:rowOff>
    </xdr:from>
    <xdr:to>
      <xdr:col>22</xdr:col>
      <xdr:colOff>165100</xdr:colOff>
      <xdr:row>36</xdr:row>
      <xdr:rowOff>19647</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687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4424</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695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250355</xdr:rowOff>
    </xdr:from>
    <xdr:to>
      <xdr:col>19</xdr:col>
      <xdr:colOff>38100</xdr:colOff>
      <xdr:row>36</xdr:row>
      <xdr:rowOff>9055</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686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336732</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69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266814</xdr:rowOff>
    </xdr:from>
    <xdr:to>
      <xdr:col>15</xdr:col>
      <xdr:colOff>101600</xdr:colOff>
      <xdr:row>36</xdr:row>
      <xdr:rowOff>25514</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6877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10291</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696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106,442
105,593
87.73
39,118,599
37,883,543
1,184,569
20,512,072
23,052,907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41722</xdr:rowOff>
    </xdr:from>
    <xdr:to>
      <xdr:col>24</xdr:col>
      <xdr:colOff>63500</xdr:colOff>
      <xdr:row>38</xdr:row>
      <xdr:rowOff>63965</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3797300" y="6556822"/>
          <a:ext cx="8382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41722</xdr:rowOff>
    </xdr:from>
    <xdr:to>
      <xdr:col>19</xdr:col>
      <xdr:colOff>177800</xdr:colOff>
      <xdr:row>38</xdr:row>
      <xdr:rowOff>54570</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2908300" y="6556822"/>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54570</xdr:rowOff>
    </xdr:from>
    <xdr:to>
      <xdr:col>15</xdr:col>
      <xdr:colOff>50800</xdr:colOff>
      <xdr:row>38</xdr:row>
      <xdr:rowOff>155199</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019300" y="6569670"/>
          <a:ext cx="889000" cy="10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155199</xdr:rowOff>
    </xdr:from>
    <xdr:to>
      <xdr:col>10</xdr:col>
      <xdr:colOff>114300</xdr:colOff>
      <xdr:row>38</xdr:row>
      <xdr:rowOff>161097</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1130300" y="6670299"/>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13165</xdr:rowOff>
    </xdr:from>
    <xdr:to>
      <xdr:col>24</xdr:col>
      <xdr:colOff>114300</xdr:colOff>
      <xdr:row>38</xdr:row>
      <xdr:rowOff>114765</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65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99542</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644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162372</xdr:rowOff>
    </xdr:from>
    <xdr:to>
      <xdr:col>20</xdr:col>
      <xdr:colOff>38100</xdr:colOff>
      <xdr:row>38</xdr:row>
      <xdr:rowOff>92522</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65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83649</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659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3770</xdr:rowOff>
    </xdr:from>
    <xdr:to>
      <xdr:col>15</xdr:col>
      <xdr:colOff>101600</xdr:colOff>
      <xdr:row>38</xdr:row>
      <xdr:rowOff>105370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65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96497</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661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104399</xdr:rowOff>
    </xdr:from>
    <xdr:to>
      <xdr:col>10</xdr:col>
      <xdr:colOff>165100</xdr:colOff>
      <xdr:row>39</xdr:row>
      <xdr:rowOff>34549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25676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67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110297</xdr:rowOff>
    </xdr:from>
    <xdr:to>
      <xdr:col>6</xdr:col>
      <xdr:colOff>38100</xdr:colOff>
      <xdr:row>39</xdr:row>
      <xdr:rowOff>40447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662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31574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671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22102</xdr:rowOff>
    </xdr:from>
    <xdr:to>
      <xdr:col>24</xdr:col>
      <xdr:colOff>63500</xdr:colOff>
      <xdr:row>59</xdr:row>
      <xdr:rowOff>77831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10137652"/>
          <a:ext cx="838200" cy="5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36340</xdr:rowOff>
    </xdr:from>
    <xdr:to>
      <xdr:col>19</xdr:col>
      <xdr:colOff>177800</xdr:colOff>
      <xdr:row>59</xdr:row>
      <xdr:rowOff>77831</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908300" y="10151890"/>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36340</xdr:rowOff>
    </xdr:from>
    <xdr:to>
      <xdr:col>15</xdr:col>
      <xdr:colOff>50800</xdr:colOff>
      <xdr:row>59</xdr:row>
      <xdr:rowOff>147962</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10151890"/>
          <a:ext cx="889000" cy="11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145121</xdr:rowOff>
    </xdr:from>
    <xdr:to>
      <xdr:col>10</xdr:col>
      <xdr:colOff>114300</xdr:colOff>
      <xdr:row>59</xdr:row>
      <xdr:rowOff>147962</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1130300" y="10260671"/>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142752</xdr:rowOff>
    </xdr:from>
    <xdr:to>
      <xdr:col>24</xdr:col>
      <xdr:colOff>114300</xdr:colOff>
      <xdr:row>59</xdr:row>
      <xdr:rowOff>72902</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1008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57679</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1000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27031</xdr:rowOff>
    </xdr:from>
    <xdr:to>
      <xdr:col>20</xdr:col>
      <xdr:colOff>38100</xdr:colOff>
      <xdr:row>59</xdr:row>
      <xdr:rowOff>128631</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101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119758</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102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156990</xdr:rowOff>
    </xdr:from>
    <xdr:to>
      <xdr:col>15</xdr:col>
      <xdr:colOff>101600</xdr:colOff>
      <xdr:row>59</xdr:row>
      <xdr:rowOff>87140</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101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78267</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1019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97162</xdr:rowOff>
    </xdr:from>
    <xdr:to>
      <xdr:col>10</xdr:col>
      <xdr:colOff>165100</xdr:colOff>
      <xdr:row>60</xdr:row>
      <xdr:rowOff>27312</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102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18439</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1030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94321</xdr:rowOff>
    </xdr:from>
    <xdr:to>
      <xdr:col>6</xdr:col>
      <xdr:colOff>38100</xdr:colOff>
      <xdr:row>60</xdr:row>
      <xdr:rowOff>24471</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102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15598</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103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73041</xdr:rowOff>
    </xdr:from>
    <xdr:to>
      <xdr:col>24</xdr:col>
      <xdr:colOff>63500</xdr:colOff>
      <xdr:row>78</xdr:row>
      <xdr:rowOff>85888</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446141"/>
          <a:ext cx="8382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83648</xdr:rowOff>
    </xdr:from>
    <xdr:to>
      <xdr:col>19</xdr:col>
      <xdr:colOff>177800</xdr:colOff>
      <xdr:row>78</xdr:row>
      <xdr:rowOff>85888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908300" y="13456748"/>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83327</xdr:rowOff>
    </xdr:from>
    <xdr:to>
      <xdr:col>15</xdr:col>
      <xdr:colOff>50800</xdr:colOff>
      <xdr:row>78</xdr:row>
      <xdr:rowOff>83648</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456427"/>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83327</xdr:rowOff>
    </xdr:from>
    <xdr:to>
      <xdr:col>10</xdr:col>
      <xdr:colOff>114300</xdr:colOff>
      <xdr:row>78</xdr:row>
      <xdr:rowOff>85065</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456427"/>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22241</xdr:rowOff>
    </xdr:from>
    <xdr:to>
      <xdr:col>24</xdr:col>
      <xdr:colOff>114300</xdr:colOff>
      <xdr:row>78</xdr:row>
      <xdr:rowOff>123841</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3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108618</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31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35088</xdr:rowOff>
    </xdr:from>
    <xdr:to>
      <xdr:col>20</xdr:col>
      <xdr:colOff>38100</xdr:colOff>
      <xdr:row>78</xdr:row>
      <xdr:rowOff>136688</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4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127815</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50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32848</xdr:rowOff>
    </xdr:from>
    <xdr:to>
      <xdr:col>15</xdr:col>
      <xdr:colOff>101600</xdr:colOff>
      <xdr:row>78</xdr:row>
      <xdr:rowOff>134448</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4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125575</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4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32527</xdr:rowOff>
    </xdr:from>
    <xdr:to>
      <xdr:col>10</xdr:col>
      <xdr:colOff>165100</xdr:colOff>
      <xdr:row>78</xdr:row>
      <xdr:rowOff>134127</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4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125254</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4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34265</xdr:rowOff>
    </xdr:from>
    <xdr:to>
      <xdr:col>6</xdr:col>
      <xdr:colOff>38100</xdr:colOff>
      <xdr:row>78</xdr:row>
      <xdr:rowOff>135865</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4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126992</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82108</xdr:rowOff>
    </xdr:from>
    <xdr:to>
      <xdr:col>24</xdr:col>
      <xdr:colOff>63500</xdr:colOff>
      <xdr:row>96</xdr:row>
      <xdr:rowOff>37463</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3797300" y="16369858"/>
          <a:ext cx="838200" cy="12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82108</xdr:rowOff>
    </xdr:from>
    <xdr:to>
      <xdr:col>19</xdr:col>
      <xdr:colOff>177800</xdr:colOff>
      <xdr:row>96</xdr:row>
      <xdr:rowOff>122937</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369858"/>
          <a:ext cx="889000" cy="2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122937</xdr:rowOff>
    </xdr:from>
    <xdr:to>
      <xdr:col>15</xdr:col>
      <xdr:colOff>50800</xdr:colOff>
      <xdr:row>97</xdr:row>
      <xdr:rowOff>6259</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582137"/>
          <a:ext cx="889000" cy="5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6259</xdr:rowOff>
    </xdr:from>
    <xdr:to>
      <xdr:col>10</xdr:col>
      <xdr:colOff>114300</xdr:colOff>
      <xdr:row>97</xdr:row>
      <xdr:rowOff>57350</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636909"/>
          <a:ext cx="889000" cy="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158113</xdr:rowOff>
    </xdr:from>
    <xdr:to>
      <xdr:col>24</xdr:col>
      <xdr:colOff>114300</xdr:colOff>
      <xdr:row>96</xdr:row>
      <xdr:rowOff>88263</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4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136540</xdr:rowOff>
    </xdr:from>
    <xdr:ext cx="599010"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42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31308</xdr:rowOff>
    </xdr:from>
    <xdr:to>
      <xdr:col>20</xdr:col>
      <xdr:colOff>38100</xdr:colOff>
      <xdr:row>95</xdr:row>
      <xdr:rowOff>132908</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31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124035</xdr:rowOff>
    </xdr:from>
    <xdr:ext cx="59901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497795" y="1641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72137</xdr:rowOff>
    </xdr:from>
    <xdr:to>
      <xdr:col>15</xdr:col>
      <xdr:colOff>101600</xdr:colOff>
      <xdr:row>97</xdr:row>
      <xdr:rowOff>2287</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5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164864</xdr:rowOff>
    </xdr:from>
    <xdr:ext cx="59901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08795" y="1662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126909</xdr:rowOff>
    </xdr:from>
    <xdr:to>
      <xdr:col>10</xdr:col>
      <xdr:colOff>165100</xdr:colOff>
      <xdr:row>97</xdr:row>
      <xdr:rowOff>57059</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58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48186</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19795" y="1667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6550</xdr:rowOff>
    </xdr:from>
    <xdr:to>
      <xdr:col>6</xdr:col>
      <xdr:colOff>38100</xdr:colOff>
      <xdr:row>97</xdr:row>
      <xdr:rowOff>108150</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6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99277</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72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159174</xdr:rowOff>
    </xdr:from>
    <xdr:to>
      <xdr:col>55</xdr:col>
      <xdr:colOff>0</xdr:colOff>
      <xdr:row>37</xdr:row>
      <xdr:rowOff>8614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331374"/>
          <a:ext cx="8382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118876</xdr:rowOff>
    </xdr:from>
    <xdr:to>
      <xdr:col>50</xdr:col>
      <xdr:colOff>114300</xdr:colOff>
      <xdr:row>37</xdr:row>
      <xdr:rowOff>8614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8750300" y="5262376"/>
          <a:ext cx="889000" cy="108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118876</xdr:rowOff>
    </xdr:from>
    <xdr:to>
      <xdr:col>45</xdr:col>
      <xdr:colOff>177800</xdr:colOff>
      <xdr:row>37</xdr:row>
      <xdr:rowOff>41609</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5262376"/>
          <a:ext cx="889000" cy="11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22222</xdr:rowOff>
    </xdr:from>
    <xdr:to>
      <xdr:col>41</xdr:col>
      <xdr:colOff>50800</xdr:colOff>
      <xdr:row>37</xdr:row>
      <xdr:rowOff>41609</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365872"/>
          <a:ext cx="889000" cy="1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96011</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108374</xdr:rowOff>
    </xdr:from>
    <xdr:to>
      <xdr:col>55</xdr:col>
      <xdr:colOff>50800</xdr:colOff>
      <xdr:row>37</xdr:row>
      <xdr:rowOff>38524</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2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86801</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2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129264</xdr:rowOff>
    </xdr:from>
    <xdr:to>
      <xdr:col>50</xdr:col>
      <xdr:colOff>165100</xdr:colOff>
      <xdr:row>37</xdr:row>
      <xdr:rowOff>59414</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3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50541</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39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68076</xdr:rowOff>
    </xdr:from>
    <xdr:to>
      <xdr:col>46</xdr:col>
      <xdr:colOff>38100</xdr:colOff>
      <xdr:row>30</xdr:row>
      <xdr:rowOff>169676</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52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160803</xdr:rowOff>
    </xdr:from>
    <xdr:ext cx="59901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50795" y="530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162259</xdr:rowOff>
    </xdr:from>
    <xdr:to>
      <xdr:col>41</xdr:col>
      <xdr:colOff>101600</xdr:colOff>
      <xdr:row>37</xdr:row>
      <xdr:rowOff>92409</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3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83536</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4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142872</xdr:rowOff>
    </xdr:from>
    <xdr:to>
      <xdr:col>36</xdr:col>
      <xdr:colOff>165100</xdr:colOff>
      <xdr:row>37</xdr:row>
      <xdr:rowOff>73022</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3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89549</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09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xmlns=""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xmlns=""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xmlns=""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167754</xdr:rowOff>
    </xdr:from>
    <xdr:to>
      <xdr:col>55</xdr:col>
      <xdr:colOff>0</xdr:colOff>
      <xdr:row>58</xdr:row>
      <xdr:rowOff>35801</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9639300" y="9940404"/>
          <a:ext cx="8382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xmlns=""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97612</xdr:rowOff>
    </xdr:from>
    <xdr:to>
      <xdr:col>50</xdr:col>
      <xdr:colOff>114300</xdr:colOff>
      <xdr:row>58</xdr:row>
      <xdr:rowOff>35801</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8750300" y="9870262"/>
          <a:ext cx="889000" cy="10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97612</xdr:rowOff>
    </xdr:from>
    <xdr:to>
      <xdr:col>45</xdr:col>
      <xdr:colOff>177800</xdr:colOff>
      <xdr:row>58</xdr:row>
      <xdr:rowOff>24461</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7861300" y="9870262"/>
          <a:ext cx="889000" cy="9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16205</xdr:rowOff>
    </xdr:from>
    <xdr:to>
      <xdr:col>41</xdr:col>
      <xdr:colOff>50800</xdr:colOff>
      <xdr:row>58</xdr:row>
      <xdr:rowOff>24461</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6972300" y="9445955"/>
          <a:ext cx="889000" cy="5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51757</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05111" y="96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116954</xdr:rowOff>
    </xdr:from>
    <xdr:to>
      <xdr:col>55</xdr:col>
      <xdr:colOff>50800</xdr:colOff>
      <xdr:row>58</xdr:row>
      <xdr:rowOff>47104</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10426700" y="98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31881</xdr:rowOff>
    </xdr:from>
    <xdr:ext cx="534377" cy="259045"/>
    <xdr:sp macro="" textlink="">
      <xdr:nvSpPr>
        <xdr:cNvPr id="368" name="普通建設事業費該当値テキスト">
          <a:extLst>
            <a:ext uri="{FF2B5EF4-FFF2-40B4-BE49-F238E27FC236}">
              <a16:creationId xmlns:a16="http://schemas.microsoft.com/office/drawing/2014/main" xmlns="" id="{00000000-0008-0000-0600-000070010000}"/>
            </a:ext>
          </a:extLst>
        </xdr:cNvPr>
        <xdr:cNvSpPr txBox="1"/>
      </xdr:nvSpPr>
      <xdr:spPr>
        <a:xfrm>
          <a:off x="10528300" y="980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156451</xdr:rowOff>
    </xdr:from>
    <xdr:to>
      <xdr:col>50</xdr:col>
      <xdr:colOff>165100</xdr:colOff>
      <xdr:row>58</xdr:row>
      <xdr:rowOff>86601</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9588500" y="99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77728</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372111" y="1002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46812</xdr:rowOff>
    </xdr:from>
    <xdr:to>
      <xdr:col>46</xdr:col>
      <xdr:colOff>38100</xdr:colOff>
      <xdr:row>57</xdr:row>
      <xdr:rowOff>148412</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8699500" y="98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139539</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8483111" y="991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145111</xdr:rowOff>
    </xdr:from>
    <xdr:to>
      <xdr:col>41</xdr:col>
      <xdr:colOff>101600</xdr:colOff>
      <xdr:row>58</xdr:row>
      <xdr:rowOff>75261</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7810500" y="99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66388</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7594111" y="100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136855</xdr:rowOff>
    </xdr:from>
    <xdr:to>
      <xdr:col>36</xdr:col>
      <xdr:colOff>165100</xdr:colOff>
      <xdr:row>55</xdr:row>
      <xdr:rowOff>67005</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6921500" y="93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83532</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6705111" y="917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6930</xdr:rowOff>
    </xdr:from>
    <xdr:to>
      <xdr:col>55</xdr:col>
      <xdr:colOff>0</xdr:colOff>
      <xdr:row>78</xdr:row>
      <xdr:rowOff>38064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9639300" y="13380030"/>
          <a:ext cx="838200" cy="3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12050</xdr:rowOff>
    </xdr:from>
    <xdr:to>
      <xdr:col>50</xdr:col>
      <xdr:colOff>114300</xdr:colOff>
      <xdr:row>78</xdr:row>
      <xdr:rowOff>38064</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8750300" y="13385150"/>
          <a:ext cx="8890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12050</xdr:rowOff>
    </xdr:from>
    <xdr:to>
      <xdr:col>45</xdr:col>
      <xdr:colOff>177800</xdr:colOff>
      <xdr:row>78</xdr:row>
      <xdr:rowOff>13146</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7861300" y="13385150"/>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13146</xdr:rowOff>
    </xdr:from>
    <xdr:to>
      <xdr:col>41</xdr:col>
      <xdr:colOff>50800</xdr:colOff>
      <xdr:row>78</xdr:row>
      <xdr:rowOff>23937</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6972300" y="13386246"/>
          <a:ext cx="889000" cy="1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127580</xdr:rowOff>
    </xdr:from>
    <xdr:to>
      <xdr:col>55</xdr:col>
      <xdr:colOff>50800</xdr:colOff>
      <xdr:row>78</xdr:row>
      <xdr:rowOff>57730</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3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106007</xdr:rowOff>
    </xdr:from>
    <xdr:ext cx="469744"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30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158714</xdr:rowOff>
    </xdr:from>
    <xdr:to>
      <xdr:col>50</xdr:col>
      <xdr:colOff>165100</xdr:colOff>
      <xdr:row>78</xdr:row>
      <xdr:rowOff>88864</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3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79991</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404428" y="1345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132700</xdr:rowOff>
    </xdr:from>
    <xdr:to>
      <xdr:col>46</xdr:col>
      <xdr:colOff>38100</xdr:colOff>
      <xdr:row>78</xdr:row>
      <xdr:rowOff>62850</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33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53977</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15428" y="1342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133796</xdr:rowOff>
    </xdr:from>
    <xdr:to>
      <xdr:col>41</xdr:col>
      <xdr:colOff>101600</xdr:colOff>
      <xdr:row>78</xdr:row>
      <xdr:rowOff>63946</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3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55073</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626428" y="1342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144587</xdr:rowOff>
    </xdr:from>
    <xdr:to>
      <xdr:col>36</xdr:col>
      <xdr:colOff>165100</xdr:colOff>
      <xdr:row>78</xdr:row>
      <xdr:rowOff>74737</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34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65864</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37428" y="1343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xmlns=""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xmlns=""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75532</xdr:rowOff>
    </xdr:from>
    <xdr:to>
      <xdr:col>55</xdr:col>
      <xdr:colOff>0</xdr:colOff>
      <xdr:row>97</xdr:row>
      <xdr:rowOff>121481</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9639300" y="16706182"/>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xmlns=""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124544</xdr:rowOff>
    </xdr:from>
    <xdr:to>
      <xdr:col>50</xdr:col>
      <xdr:colOff>114300</xdr:colOff>
      <xdr:row>97</xdr:row>
      <xdr:rowOff>121481</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8750300" y="16583744"/>
          <a:ext cx="889000" cy="16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124544</xdr:rowOff>
    </xdr:from>
    <xdr:to>
      <xdr:col>45</xdr:col>
      <xdr:colOff>177800</xdr:colOff>
      <xdr:row>97</xdr:row>
      <xdr:rowOff>115582</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7861300" y="16583744"/>
          <a:ext cx="889000" cy="16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53907</xdr:rowOff>
    </xdr:from>
    <xdr:to>
      <xdr:col>41</xdr:col>
      <xdr:colOff>50800</xdr:colOff>
      <xdr:row>97</xdr:row>
      <xdr:rowOff>115582</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6972300" y="15827307"/>
          <a:ext cx="889000" cy="9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13332</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05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24732</xdr:rowOff>
    </xdr:from>
    <xdr:to>
      <xdr:col>55</xdr:col>
      <xdr:colOff>50800</xdr:colOff>
      <xdr:row>97</xdr:row>
      <xdr:rowOff>126332</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10426700" y="166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3159</xdr:rowOff>
    </xdr:from>
    <xdr:ext cx="534377" cy="259045"/>
    <xdr:sp macro="" textlink="">
      <xdr:nvSpPr>
        <xdr:cNvPr id="478" name="普通建設事業費 （ うち更新整備　）該当値テキスト">
          <a:extLst>
            <a:ext uri="{FF2B5EF4-FFF2-40B4-BE49-F238E27FC236}">
              <a16:creationId xmlns:a16="http://schemas.microsoft.com/office/drawing/2014/main" xmlns="" id="{00000000-0008-0000-0600-0000DE010000}"/>
            </a:ext>
          </a:extLst>
        </xdr:cNvPr>
        <xdr:cNvSpPr txBox="1"/>
      </xdr:nvSpPr>
      <xdr:spPr>
        <a:xfrm>
          <a:off x="10528300" y="1663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70681</xdr:rowOff>
    </xdr:from>
    <xdr:to>
      <xdr:col>50</xdr:col>
      <xdr:colOff>165100</xdr:colOff>
      <xdr:row>98</xdr:row>
      <xdr:rowOff>831</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9588500" y="167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163408</xdr:rowOff>
    </xdr:from>
    <xdr:ext cx="469744"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404428" y="1679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73744</xdr:rowOff>
    </xdr:from>
    <xdr:to>
      <xdr:col>46</xdr:col>
      <xdr:colOff>38100</xdr:colOff>
      <xdr:row>97</xdr:row>
      <xdr:rowOff>3894</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8699500" y="165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166471</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483111" y="1662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64782</xdr:rowOff>
    </xdr:from>
    <xdr:to>
      <xdr:col>41</xdr:col>
      <xdr:colOff>101600</xdr:colOff>
      <xdr:row>97</xdr:row>
      <xdr:rowOff>166382</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7810500" y="166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157509</xdr:rowOff>
    </xdr:from>
    <xdr:ext cx="469744"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626428" y="1678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3107</xdr:rowOff>
    </xdr:from>
    <xdr:to>
      <xdr:col>36</xdr:col>
      <xdr:colOff>165100</xdr:colOff>
      <xdr:row>92</xdr:row>
      <xdr:rowOff>104707</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6921500" y="1577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121234</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05111" y="1555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xmlns=""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xmlns=""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147320</xdr:rowOff>
    </xdr:from>
    <xdr:to>
      <xdr:col>85</xdr:col>
      <xdr:colOff>127000</xdr:colOff>
      <xdr:row>38</xdr:row>
      <xdr:rowOff>130683</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5481300" y="6490970"/>
          <a:ext cx="838200" cy="15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xmlns=""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147320</xdr:rowOff>
    </xdr:from>
    <xdr:to>
      <xdr:col>81</xdr:col>
      <xdr:colOff>50800</xdr:colOff>
      <xdr:row>38</xdr:row>
      <xdr:rowOff>131826</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4592300" y="6490970"/>
          <a:ext cx="889000" cy="15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168419</xdr:rowOff>
    </xdr:from>
    <xdr:ext cx="378565"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92017" y="668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151892</xdr:rowOff>
    </xdr:from>
    <xdr:to>
      <xdr:col>76</xdr:col>
      <xdr:colOff>114300</xdr:colOff>
      <xdr:row>38</xdr:row>
      <xdr:rowOff>131826</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3703300" y="5981192"/>
          <a:ext cx="889000" cy="6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151892</xdr:rowOff>
    </xdr:from>
    <xdr:to>
      <xdr:col>71</xdr:col>
      <xdr:colOff>177800</xdr:colOff>
      <xdr:row>35</xdr:row>
      <xdr:rowOff>163703</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2814300" y="5981192"/>
          <a:ext cx="889000" cy="1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98442</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468428" y="66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79011</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579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79883</xdr:rowOff>
    </xdr:from>
    <xdr:to>
      <xdr:col>85</xdr:col>
      <xdr:colOff>177800</xdr:colOff>
      <xdr:row>39</xdr:row>
      <xdr:rowOff>10033</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6268700" y="65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54373</xdr:rowOff>
    </xdr:from>
    <xdr:ext cx="378565" cy="259045"/>
    <xdr:sp macro="" textlink="">
      <xdr:nvSpPr>
        <xdr:cNvPr id="535" name="災害復旧事業費該当値テキスト">
          <a:extLst>
            <a:ext uri="{FF2B5EF4-FFF2-40B4-BE49-F238E27FC236}">
              <a16:creationId xmlns:a16="http://schemas.microsoft.com/office/drawing/2014/main" xmlns="" id="{00000000-0008-0000-0600-000017020000}"/>
            </a:ext>
          </a:extLst>
        </xdr:cNvPr>
        <xdr:cNvSpPr txBox="1"/>
      </xdr:nvSpPr>
      <xdr:spPr>
        <a:xfrm>
          <a:off x="16370300"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96520</xdr:rowOff>
    </xdr:from>
    <xdr:to>
      <xdr:col>81</xdr:col>
      <xdr:colOff>101600</xdr:colOff>
      <xdr:row>38</xdr:row>
      <xdr:rowOff>26670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5430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43197</xdr:rowOff>
    </xdr:from>
    <xdr:ext cx="469744"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246428" y="621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81026</xdr:rowOff>
    </xdr:from>
    <xdr:to>
      <xdr:col>76</xdr:col>
      <xdr:colOff>165100</xdr:colOff>
      <xdr:row>39</xdr:row>
      <xdr:rowOff>11176</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4541500" y="65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2303</xdr:rowOff>
    </xdr:from>
    <xdr:ext cx="378565"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03017" y="6688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101092</xdr:rowOff>
    </xdr:from>
    <xdr:to>
      <xdr:col>72</xdr:col>
      <xdr:colOff>38100</xdr:colOff>
      <xdr:row>35</xdr:row>
      <xdr:rowOff>31242</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3652500" y="59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47769</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468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112903</xdr:rowOff>
    </xdr:from>
    <xdr:to>
      <xdr:col>67</xdr:col>
      <xdr:colOff>101600</xdr:colOff>
      <xdr:row>36</xdr:row>
      <xdr:rowOff>43053</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2763500" y="61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59580</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579428" y="58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xmlns=""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xmlns=""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xmlns=""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xmlns=""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xmlns=""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xmlns=""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110249</xdr:rowOff>
    </xdr:from>
    <xdr:to>
      <xdr:col>85</xdr:col>
      <xdr:colOff>127000</xdr:colOff>
      <xdr:row>76</xdr:row>
      <xdr:rowOff>118517</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5481300" y="13140449"/>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xmlns=""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105963</xdr:rowOff>
    </xdr:from>
    <xdr:to>
      <xdr:col>81</xdr:col>
      <xdr:colOff>50800</xdr:colOff>
      <xdr:row>76</xdr:row>
      <xdr:rowOff>110249</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4592300" y="13136163"/>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85522</xdr:rowOff>
    </xdr:from>
    <xdr:to>
      <xdr:col>76</xdr:col>
      <xdr:colOff>114300</xdr:colOff>
      <xdr:row>76</xdr:row>
      <xdr:rowOff>105963</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3703300" y="13115722"/>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83979</xdr:rowOff>
    </xdr:from>
    <xdr:to>
      <xdr:col>71</xdr:col>
      <xdr:colOff>177800</xdr:colOff>
      <xdr:row>76</xdr:row>
      <xdr:rowOff>85522</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2814300" y="13114179"/>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67717</xdr:rowOff>
    </xdr:from>
    <xdr:to>
      <xdr:col>85</xdr:col>
      <xdr:colOff>177800</xdr:colOff>
      <xdr:row>76</xdr:row>
      <xdr:rowOff>169317</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6268700" y="130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46144</xdr:rowOff>
    </xdr:from>
    <xdr:ext cx="534377" cy="259045"/>
    <xdr:sp macro="" textlink="">
      <xdr:nvSpPr>
        <xdr:cNvPr id="641" name="公債費該当値テキスト">
          <a:extLst>
            <a:ext uri="{FF2B5EF4-FFF2-40B4-BE49-F238E27FC236}">
              <a16:creationId xmlns:a16="http://schemas.microsoft.com/office/drawing/2014/main" xmlns="" id="{00000000-0008-0000-0600-000081020000}"/>
            </a:ext>
          </a:extLst>
        </xdr:cNvPr>
        <xdr:cNvSpPr txBox="1"/>
      </xdr:nvSpPr>
      <xdr:spPr>
        <a:xfrm>
          <a:off x="16370300" y="13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59449</xdr:rowOff>
    </xdr:from>
    <xdr:to>
      <xdr:col>81</xdr:col>
      <xdr:colOff>101600</xdr:colOff>
      <xdr:row>76</xdr:row>
      <xdr:rowOff>161049</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5430500" y="130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152176</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14111" y="1318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55163</xdr:rowOff>
    </xdr:from>
    <xdr:to>
      <xdr:col>76</xdr:col>
      <xdr:colOff>165100</xdr:colOff>
      <xdr:row>76</xdr:row>
      <xdr:rowOff>156763</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4541500" y="130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147890</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317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34722</xdr:rowOff>
    </xdr:from>
    <xdr:to>
      <xdr:col>72</xdr:col>
      <xdr:colOff>38100</xdr:colOff>
      <xdr:row>76</xdr:row>
      <xdr:rowOff>136322</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3652500" y="130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127449</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31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33179</xdr:rowOff>
    </xdr:from>
    <xdr:to>
      <xdr:col>67</xdr:col>
      <xdr:colOff>101600</xdr:colOff>
      <xdr:row>76</xdr:row>
      <xdr:rowOff>134779</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2763500" y="130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125906</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31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117439</xdr:rowOff>
    </xdr:from>
    <xdr:to>
      <xdr:col>85</xdr:col>
      <xdr:colOff>127000</xdr:colOff>
      <xdr:row>98</xdr:row>
      <xdr:rowOff>3008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5481300" y="16748089"/>
          <a:ext cx="8382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3008</xdr:rowOff>
    </xdr:from>
    <xdr:to>
      <xdr:col>81</xdr:col>
      <xdr:colOff>50800</xdr:colOff>
      <xdr:row>98</xdr:row>
      <xdr:rowOff>165216</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4592300" y="16805108"/>
          <a:ext cx="889000" cy="16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100805</xdr:rowOff>
    </xdr:from>
    <xdr:to>
      <xdr:col>76</xdr:col>
      <xdr:colOff>114300</xdr:colOff>
      <xdr:row>98</xdr:row>
      <xdr:rowOff>165216</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3703300" y="16902905"/>
          <a:ext cx="889000" cy="6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100805</xdr:rowOff>
    </xdr:from>
    <xdr:to>
      <xdr:col>71</xdr:col>
      <xdr:colOff>177800</xdr:colOff>
      <xdr:row>99</xdr:row>
      <xdr:rowOff>6775</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2814300" y="16902905"/>
          <a:ext cx="889000" cy="7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165070</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9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66639</xdr:rowOff>
    </xdr:from>
    <xdr:to>
      <xdr:col>85</xdr:col>
      <xdr:colOff>177800</xdr:colOff>
      <xdr:row>97</xdr:row>
      <xdr:rowOff>168239</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6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89516</xdr:rowOff>
    </xdr:from>
    <xdr:ext cx="534377"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54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123658</xdr:rowOff>
    </xdr:from>
    <xdr:to>
      <xdr:col>81</xdr:col>
      <xdr:colOff>101600</xdr:colOff>
      <xdr:row>98</xdr:row>
      <xdr:rowOff>53808</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7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70335</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14111" y="165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114416</xdr:rowOff>
    </xdr:from>
    <xdr:to>
      <xdr:col>76</xdr:col>
      <xdr:colOff>165100</xdr:colOff>
      <xdr:row>99</xdr:row>
      <xdr:rowOff>44566</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9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35693</xdr:rowOff>
    </xdr:from>
    <xdr:ext cx="469744"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57428" y="1700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50005</xdr:rowOff>
    </xdr:from>
    <xdr:to>
      <xdr:col>72</xdr:col>
      <xdr:colOff>38100</xdr:colOff>
      <xdr:row>98</xdr:row>
      <xdr:rowOff>151605</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85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168132</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36111" y="1662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127425</xdr:rowOff>
    </xdr:from>
    <xdr:to>
      <xdr:col>67</xdr:col>
      <xdr:colOff>101600</xdr:colOff>
      <xdr:row>99</xdr:row>
      <xdr:rowOff>57575</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92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48702</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79428" y="1702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xmlns=""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xmlns=""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xmlns=""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60452</xdr:rowOff>
    </xdr:from>
    <xdr:to>
      <xdr:col>116</xdr:col>
      <xdr:colOff>63500</xdr:colOff>
      <xdr:row>38</xdr:row>
      <xdr:rowOff>107124</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1323300" y="6575552"/>
          <a:ext cx="8382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xmlns=""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107124</xdr:rowOff>
    </xdr:from>
    <xdr:to>
      <xdr:col>111</xdr:col>
      <xdr:colOff>177800</xdr:colOff>
      <xdr:row>38</xdr:row>
      <xdr:rowOff>120650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flipV="1">
          <a:off x="20434300" y="6622224"/>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93980</xdr:rowOff>
    </xdr:from>
    <xdr:to>
      <xdr:col>107</xdr:col>
      <xdr:colOff>50800</xdr:colOff>
      <xdr:row>38</xdr:row>
      <xdr:rowOff>120650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9545300" y="6609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93980</xdr:rowOff>
    </xdr:from>
    <xdr:to>
      <xdr:col>102</xdr:col>
      <xdr:colOff>114300</xdr:colOff>
      <xdr:row>38</xdr:row>
      <xdr:rowOff>141986</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flipV="1">
          <a:off x="18656300" y="660908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9652</xdr:rowOff>
    </xdr:from>
    <xdr:to>
      <xdr:col>116</xdr:col>
      <xdr:colOff>114300</xdr:colOff>
      <xdr:row>38</xdr:row>
      <xdr:rowOff>111252</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21107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159529</xdr:rowOff>
    </xdr:from>
    <xdr:ext cx="378565" cy="259045"/>
    <xdr:sp macro="" textlink="">
      <xdr:nvSpPr>
        <xdr:cNvPr id="757" name="投資及び出資金該当値テキスト">
          <a:extLst>
            <a:ext uri="{FF2B5EF4-FFF2-40B4-BE49-F238E27FC236}">
              <a16:creationId xmlns:a16="http://schemas.microsoft.com/office/drawing/2014/main" xmlns="" id="{00000000-0008-0000-0600-0000F5020000}"/>
            </a:ext>
          </a:extLst>
        </xdr:cNvPr>
        <xdr:cNvSpPr txBox="1"/>
      </xdr:nvSpPr>
      <xdr:spPr>
        <a:xfrm>
          <a:off x="22212300" y="6503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56324</xdr:rowOff>
    </xdr:from>
    <xdr:to>
      <xdr:col>112</xdr:col>
      <xdr:colOff>38100</xdr:colOff>
      <xdr:row>38</xdr:row>
      <xdr:rowOff>157924</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1272500" y="65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149051</xdr:rowOff>
    </xdr:from>
    <xdr:ext cx="378565"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4017" y="6664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69850</xdr:rowOff>
    </xdr:from>
    <xdr:to>
      <xdr:col>107</xdr:col>
      <xdr:colOff>101600</xdr:colOff>
      <xdr:row>39</xdr:row>
      <xdr:rowOff>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0383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162577</xdr:rowOff>
    </xdr:from>
    <xdr:ext cx="378565"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0245017" y="667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43180</xdr:rowOff>
    </xdr:from>
    <xdr:to>
      <xdr:col>102</xdr:col>
      <xdr:colOff>165100</xdr:colOff>
      <xdr:row>38</xdr:row>
      <xdr:rowOff>144780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9494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135907</xdr:rowOff>
    </xdr:from>
    <xdr:ext cx="378565"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9356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91186</xdr:rowOff>
    </xdr:from>
    <xdr:to>
      <xdr:col>98</xdr:col>
      <xdr:colOff>38100</xdr:colOff>
      <xdr:row>39</xdr:row>
      <xdr:rowOff>21336</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8605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12463</xdr:rowOff>
    </xdr:from>
    <xdr:ext cx="378565"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467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xmlns=""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xmlns=""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xmlns=""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162884</xdr:rowOff>
    </xdr:from>
    <xdr:to>
      <xdr:col>116</xdr:col>
      <xdr:colOff>63500</xdr:colOff>
      <xdr:row>58</xdr:row>
      <xdr:rowOff>163303</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1323300" y="10106984"/>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xmlns=""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162369</xdr:rowOff>
    </xdr:from>
    <xdr:to>
      <xdr:col>111</xdr:col>
      <xdr:colOff>177800</xdr:colOff>
      <xdr:row>58</xdr:row>
      <xdr:rowOff>162884</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0434300" y="10106469"/>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161779</xdr:rowOff>
    </xdr:from>
    <xdr:to>
      <xdr:col>107</xdr:col>
      <xdr:colOff>50800</xdr:colOff>
      <xdr:row>58</xdr:row>
      <xdr:rowOff>162369</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9545300" y="10105879"/>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161779</xdr:rowOff>
    </xdr:from>
    <xdr:to>
      <xdr:col>102</xdr:col>
      <xdr:colOff>114300</xdr:colOff>
      <xdr:row>58</xdr:row>
      <xdr:rowOff>161798</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flipV="1">
          <a:off x="18656300" y="10105879"/>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112503</xdr:rowOff>
    </xdr:from>
    <xdr:to>
      <xdr:col>116</xdr:col>
      <xdr:colOff>114300</xdr:colOff>
      <xdr:row>59</xdr:row>
      <xdr:rowOff>42653</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2110700" y="100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65232</xdr:rowOff>
    </xdr:from>
    <xdr:ext cx="469744" cy="259045"/>
    <xdr:sp macro="" textlink="">
      <xdr:nvSpPr>
        <xdr:cNvPr id="814" name="貸付金該当値テキスト">
          <a:extLst>
            <a:ext uri="{FF2B5EF4-FFF2-40B4-BE49-F238E27FC236}">
              <a16:creationId xmlns:a16="http://schemas.microsoft.com/office/drawing/2014/main" xmlns="" id="{00000000-0008-0000-0600-00002E030000}"/>
            </a:ext>
          </a:extLst>
        </xdr:cNvPr>
        <xdr:cNvSpPr txBox="1"/>
      </xdr:nvSpPr>
      <xdr:spPr>
        <a:xfrm>
          <a:off x="22212300" y="1000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112084</xdr:rowOff>
    </xdr:from>
    <xdr:to>
      <xdr:col>112</xdr:col>
      <xdr:colOff>38100</xdr:colOff>
      <xdr:row>59</xdr:row>
      <xdr:rowOff>42234</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1272500" y="100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33361</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088428" y="1014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111569</xdr:rowOff>
    </xdr:from>
    <xdr:to>
      <xdr:col>107</xdr:col>
      <xdr:colOff>101600</xdr:colOff>
      <xdr:row>59</xdr:row>
      <xdr:rowOff>41719</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0383500" y="100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32846</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0199428" y="1014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110979</xdr:rowOff>
    </xdr:from>
    <xdr:to>
      <xdr:col>102</xdr:col>
      <xdr:colOff>165100</xdr:colOff>
      <xdr:row>59</xdr:row>
      <xdr:rowOff>41129</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9494500" y="100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32256</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310428" y="1014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110998</xdr:rowOff>
    </xdr:from>
    <xdr:to>
      <xdr:col>98</xdr:col>
      <xdr:colOff>38100</xdr:colOff>
      <xdr:row>59</xdr:row>
      <xdr:rowOff>41148</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8605500" y="100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32275</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421428" y="1014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78930</xdr:rowOff>
    </xdr:from>
    <xdr:to>
      <xdr:col>116</xdr:col>
      <xdr:colOff>63500</xdr:colOff>
      <xdr:row>76</xdr:row>
      <xdr:rowOff>106857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1323300" y="13109130"/>
          <a:ext cx="8382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78930</xdr:rowOff>
    </xdr:from>
    <xdr:to>
      <xdr:col>111</xdr:col>
      <xdr:colOff>177800</xdr:colOff>
      <xdr:row>76</xdr:row>
      <xdr:rowOff>86474</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310913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86474</xdr:rowOff>
    </xdr:from>
    <xdr:to>
      <xdr:col>107</xdr:col>
      <xdr:colOff>50800</xdr:colOff>
      <xdr:row>76</xdr:row>
      <xdr:rowOff>147053</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3116674"/>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98247</xdr:rowOff>
    </xdr:from>
    <xdr:to>
      <xdr:col>102</xdr:col>
      <xdr:colOff>114300</xdr:colOff>
      <xdr:row>76</xdr:row>
      <xdr:rowOff>147053</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18656300" y="13128447"/>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56057</xdr:rowOff>
    </xdr:from>
    <xdr:to>
      <xdr:col>116</xdr:col>
      <xdr:colOff>114300</xdr:colOff>
      <xdr:row>76</xdr:row>
      <xdr:rowOff>157657</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30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34484</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306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28130</xdr:rowOff>
    </xdr:from>
    <xdr:to>
      <xdr:col>112</xdr:col>
      <xdr:colOff>38100</xdr:colOff>
      <xdr:row>76</xdr:row>
      <xdr:rowOff>129730</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30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120857</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15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35674</xdr:rowOff>
    </xdr:from>
    <xdr:to>
      <xdr:col>107</xdr:col>
      <xdr:colOff>101600</xdr:colOff>
      <xdr:row>76</xdr:row>
      <xdr:rowOff>137274</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30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128401</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315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96253</xdr:rowOff>
    </xdr:from>
    <xdr:to>
      <xdr:col>102</xdr:col>
      <xdr:colOff>165100</xdr:colOff>
      <xdr:row>77</xdr:row>
      <xdr:rowOff>26403</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31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17530</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21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47447</xdr:rowOff>
    </xdr:from>
    <xdr:to>
      <xdr:col>98</xdr:col>
      <xdr:colOff>38100</xdr:colOff>
      <xdr:row>76</xdr:row>
      <xdr:rowOff>149047</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0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140174</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1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１１８，４１７円となっており、前年度と比較して一人当たりコストが１６，６４１円低い状況となっているが、これは、障害福祉サービスに係る給付等が増加したものの、新型コロナウイルス感染症に対応した臨時特別給付金が減少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４１，７１１円となっており、前年度と比較して一人当たりコストが１，９１９円高い状況となっているが、これは、物価高騰対策等に伴う子育て世代への補助の増加が主な要因である。</a:t>
          </a:r>
        </a:p>
        <a:p>
          <a:r>
            <a:rPr kumimoji="1" lang="ja-JP" altLang="en-US" sz="1300">
              <a:latin typeface="ＭＳ Ｐゴシック" panose="020B0600070205080204" pitchFamily="50" charset="-128"/>
              <a:ea typeface="ＭＳ Ｐゴシック" panose="020B0600070205080204" pitchFamily="50" charset="-128"/>
            </a:rPr>
            <a:t>・全ての項目について、類似団体と比較すると総じて低い水準で推移しており、効率的な財政運営がなされていると考えられる。今後、高齢化の進展に伴う扶助費の増加や市内公共施設等の老朽化に伴う維持補修費の増加などが見込まれるが、財政計画（令和６年度～令和９年度）に基づき、健全財政の維持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106,442
105,593
87.73
39,118,599
37,883,543
1,184,569
20,512,072
23,052,907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165826</xdr:rowOff>
    </xdr:from>
    <xdr:to>
      <xdr:col>24</xdr:col>
      <xdr:colOff>63500</xdr:colOff>
      <xdr:row>35</xdr:row>
      <xdr:rowOff>47716</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995126"/>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130992</xdr:rowOff>
    </xdr:from>
    <xdr:to>
      <xdr:col>19</xdr:col>
      <xdr:colOff>177800</xdr:colOff>
      <xdr:row>34</xdr:row>
      <xdr:rowOff>165826</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960292"/>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152219</xdr:rowOff>
    </xdr:from>
    <xdr:to>
      <xdr:col>15</xdr:col>
      <xdr:colOff>50800</xdr:colOff>
      <xdr:row>34</xdr:row>
      <xdr:rowOff>130992</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5810069"/>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152219</xdr:rowOff>
    </xdr:from>
    <xdr:to>
      <xdr:col>10</xdr:col>
      <xdr:colOff>114300</xdr:colOff>
      <xdr:row>34</xdr:row>
      <xdr:rowOff>37374</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810069"/>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9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146793</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97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115026</xdr:rowOff>
    </xdr:from>
    <xdr:to>
      <xdr:col>20</xdr:col>
      <xdr:colOff>38100</xdr:colOff>
      <xdr:row>35</xdr:row>
      <xdr:rowOff>45176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36303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03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80192</xdr:rowOff>
    </xdr:from>
    <xdr:to>
      <xdr:col>15</xdr:col>
      <xdr:colOff>101600</xdr:colOff>
      <xdr:row>35</xdr:row>
      <xdr:rowOff>10342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9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101419</xdr:rowOff>
    </xdr:from>
    <xdr:to>
      <xdr:col>10</xdr:col>
      <xdr:colOff>165100</xdr:colOff>
      <xdr:row>34</xdr:row>
      <xdr:rowOff>31569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7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48096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53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158024</xdr:rowOff>
    </xdr:from>
    <xdr:to>
      <xdr:col>6</xdr:col>
      <xdr:colOff>38100</xdr:colOff>
      <xdr:row>34</xdr:row>
      <xdr:rowOff>88174</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8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79301</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9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63402</xdr:rowOff>
    </xdr:from>
    <xdr:to>
      <xdr:col>24</xdr:col>
      <xdr:colOff>63500</xdr:colOff>
      <xdr:row>57</xdr:row>
      <xdr:rowOff>93783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836052"/>
          <a:ext cx="8382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44964</xdr:rowOff>
    </xdr:from>
    <xdr:to>
      <xdr:col>19</xdr:col>
      <xdr:colOff>177800</xdr:colOff>
      <xdr:row>57</xdr:row>
      <xdr:rowOff>93783</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474714"/>
          <a:ext cx="889000" cy="39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44964</xdr:rowOff>
    </xdr:from>
    <xdr:to>
      <xdr:col>15</xdr:col>
      <xdr:colOff>50800</xdr:colOff>
      <xdr:row>57</xdr:row>
      <xdr:rowOff>134013</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474714"/>
          <a:ext cx="889000" cy="43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131521</xdr:rowOff>
    </xdr:from>
    <xdr:to>
      <xdr:col>10</xdr:col>
      <xdr:colOff>114300</xdr:colOff>
      <xdr:row>57</xdr:row>
      <xdr:rowOff>134013</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732721"/>
          <a:ext cx="889000" cy="17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97914</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8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12602</xdr:rowOff>
    </xdr:from>
    <xdr:to>
      <xdr:col>24</xdr:col>
      <xdr:colOff>114300</xdr:colOff>
      <xdr:row>57</xdr:row>
      <xdr:rowOff>114202</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78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42983</xdr:rowOff>
    </xdr:from>
    <xdr:to>
      <xdr:col>20</xdr:col>
      <xdr:colOff>38100</xdr:colOff>
      <xdr:row>57</xdr:row>
      <xdr:rowOff>144583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135710</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90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165614</xdr:rowOff>
    </xdr:from>
    <xdr:to>
      <xdr:col>15</xdr:col>
      <xdr:colOff>101600</xdr:colOff>
      <xdr:row>55</xdr:row>
      <xdr:rowOff>95764</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86891</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5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83213</xdr:rowOff>
    </xdr:from>
    <xdr:to>
      <xdr:col>10</xdr:col>
      <xdr:colOff>165100</xdr:colOff>
      <xdr:row>58</xdr:row>
      <xdr:rowOff>13363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5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4490</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9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80721</xdr:rowOff>
    </xdr:from>
    <xdr:to>
      <xdr:col>6</xdr:col>
      <xdr:colOff>38100</xdr:colOff>
      <xdr:row>57</xdr:row>
      <xdr:rowOff>10871</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6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27398</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45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104823</xdr:rowOff>
    </xdr:from>
    <xdr:to>
      <xdr:col>24</xdr:col>
      <xdr:colOff>63500</xdr:colOff>
      <xdr:row>76</xdr:row>
      <xdr:rowOff>16523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2963573"/>
          <a:ext cx="838200" cy="8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104823</xdr:rowOff>
    </xdr:from>
    <xdr:to>
      <xdr:col>19</xdr:col>
      <xdr:colOff>177800</xdr:colOff>
      <xdr:row>76</xdr:row>
      <xdr:rowOff>156845</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963573"/>
          <a:ext cx="889000" cy="22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156845</xdr:rowOff>
    </xdr:from>
    <xdr:to>
      <xdr:col>15</xdr:col>
      <xdr:colOff>50800</xdr:colOff>
      <xdr:row>77</xdr:row>
      <xdr:rowOff>59051</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187045"/>
          <a:ext cx="889000" cy="7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59051</xdr:rowOff>
    </xdr:from>
    <xdr:to>
      <xdr:col>10</xdr:col>
      <xdr:colOff>114300</xdr:colOff>
      <xdr:row>77</xdr:row>
      <xdr:rowOff>101974</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260701"/>
          <a:ext cx="889000" cy="4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137173</xdr:rowOff>
    </xdr:from>
    <xdr:to>
      <xdr:col>24</xdr:col>
      <xdr:colOff>114300</xdr:colOff>
      <xdr:row>76</xdr:row>
      <xdr:rowOff>67323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9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115600</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97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54023</xdr:rowOff>
    </xdr:from>
    <xdr:to>
      <xdr:col>20</xdr:col>
      <xdr:colOff>38100</xdr:colOff>
      <xdr:row>75</xdr:row>
      <xdr:rowOff>155623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91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146750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00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106045</xdr:rowOff>
    </xdr:from>
    <xdr:to>
      <xdr:col>15</xdr:col>
      <xdr:colOff>101600</xdr:colOff>
      <xdr:row>77</xdr:row>
      <xdr:rowOff>36195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27322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22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8251</xdr:rowOff>
    </xdr:from>
    <xdr:to>
      <xdr:col>10</xdr:col>
      <xdr:colOff>165100</xdr:colOff>
      <xdr:row>77</xdr:row>
      <xdr:rowOff>109851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2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100978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30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51174</xdr:rowOff>
    </xdr:from>
    <xdr:to>
      <xdr:col>6</xdr:col>
      <xdr:colOff>38100</xdr:colOff>
      <xdr:row>77</xdr:row>
      <xdr:rowOff>152774</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2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143901</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3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162926</xdr:rowOff>
    </xdr:from>
    <xdr:to>
      <xdr:col>24</xdr:col>
      <xdr:colOff>63500</xdr:colOff>
      <xdr:row>97</xdr:row>
      <xdr:rowOff>25560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3797300" y="16622126"/>
          <a:ext cx="8382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162926</xdr:rowOff>
    </xdr:from>
    <xdr:to>
      <xdr:col>19</xdr:col>
      <xdr:colOff>177800</xdr:colOff>
      <xdr:row>97</xdr:row>
      <xdr:rowOff>123675</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622126"/>
          <a:ext cx="889000" cy="1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123675</xdr:rowOff>
    </xdr:from>
    <xdr:to>
      <xdr:col>15</xdr:col>
      <xdr:colOff>50800</xdr:colOff>
      <xdr:row>97</xdr:row>
      <xdr:rowOff>127172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754325"/>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127172</xdr:rowOff>
    </xdr:from>
    <xdr:to>
      <xdr:col>10</xdr:col>
      <xdr:colOff>114300</xdr:colOff>
      <xdr:row>97</xdr:row>
      <xdr:rowOff>134099</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1130300" y="16757822"/>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146210</xdr:rowOff>
    </xdr:from>
    <xdr:to>
      <xdr:col>24</xdr:col>
      <xdr:colOff>114300</xdr:colOff>
      <xdr:row>97</xdr:row>
      <xdr:rowOff>76360</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6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124637</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58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112126</xdr:rowOff>
    </xdr:from>
    <xdr:to>
      <xdr:col>20</xdr:col>
      <xdr:colOff>38100</xdr:colOff>
      <xdr:row>97</xdr:row>
      <xdr:rowOff>42276</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5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33403</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66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72875</xdr:rowOff>
    </xdr:from>
    <xdr:to>
      <xdr:col>15</xdr:col>
      <xdr:colOff>101600</xdr:colOff>
      <xdr:row>98</xdr:row>
      <xdr:rowOff>3025</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7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165602</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79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76372</xdr:rowOff>
    </xdr:from>
    <xdr:to>
      <xdr:col>10</xdr:col>
      <xdr:colOff>165100</xdr:colOff>
      <xdr:row>98</xdr:row>
      <xdr:rowOff>6522</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7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169099</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7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83299</xdr:rowOff>
    </xdr:from>
    <xdr:to>
      <xdr:col>6</xdr:col>
      <xdr:colOff>38100</xdr:colOff>
      <xdr:row>98</xdr:row>
      <xdr:rowOff>13449</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7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4576</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80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28067</xdr:rowOff>
    </xdr:from>
    <xdr:to>
      <xdr:col>55</xdr:col>
      <xdr:colOff>0</xdr:colOff>
      <xdr:row>36</xdr:row>
      <xdr:rowOff>63119</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9639300" y="6200267"/>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28448</xdr:rowOff>
    </xdr:from>
    <xdr:to>
      <xdr:col>50</xdr:col>
      <xdr:colOff>114300</xdr:colOff>
      <xdr:row>36</xdr:row>
      <xdr:rowOff>63119</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8750300" y="6200648"/>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26924</xdr:rowOff>
    </xdr:from>
    <xdr:to>
      <xdr:col>45</xdr:col>
      <xdr:colOff>177800</xdr:colOff>
      <xdr:row>36</xdr:row>
      <xdr:rowOff>28448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7861300" y="6027674"/>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136669</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26924</xdr:rowOff>
    </xdr:from>
    <xdr:to>
      <xdr:col>41</xdr:col>
      <xdr:colOff>50800</xdr:colOff>
      <xdr:row>35</xdr:row>
      <xdr:rowOff>52832</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6972300" y="6027674"/>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121810</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2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112666</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3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148717</xdr:rowOff>
    </xdr:from>
    <xdr:to>
      <xdr:col>55</xdr:col>
      <xdr:colOff>50800</xdr:colOff>
      <xdr:row>36</xdr:row>
      <xdr:rowOff>78867</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1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144</xdr:rowOff>
    </xdr:from>
    <xdr:ext cx="469744"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12319</xdr:rowOff>
    </xdr:from>
    <xdr:to>
      <xdr:col>50</xdr:col>
      <xdr:colOff>165100</xdr:colOff>
      <xdr:row>36</xdr:row>
      <xdr:rowOff>113919</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130446</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04428" y="595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149098</xdr:rowOff>
    </xdr:from>
    <xdr:to>
      <xdr:col>46</xdr:col>
      <xdr:colOff>38100</xdr:colOff>
      <xdr:row>36</xdr:row>
      <xdr:rowOff>79248</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95775</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15428" y="592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147574</xdr:rowOff>
    </xdr:from>
    <xdr:to>
      <xdr:col>41</xdr:col>
      <xdr:colOff>101600</xdr:colOff>
      <xdr:row>35</xdr:row>
      <xdr:rowOff>77724</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59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94251</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26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2032</xdr:rowOff>
    </xdr:from>
    <xdr:to>
      <xdr:col>36</xdr:col>
      <xdr:colOff>165100</xdr:colOff>
      <xdr:row>35</xdr:row>
      <xdr:rowOff>103632</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120159</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37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xmlns=""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xmlns=""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xmlns=""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115971</xdr:rowOff>
    </xdr:from>
    <xdr:to>
      <xdr:col>55</xdr:col>
      <xdr:colOff>0</xdr:colOff>
      <xdr:row>57</xdr:row>
      <xdr:rowOff>124384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9639300" y="9888621"/>
          <a:ext cx="8382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xmlns=""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23343</xdr:rowOff>
    </xdr:from>
    <xdr:to>
      <xdr:col>50</xdr:col>
      <xdr:colOff>114300</xdr:colOff>
      <xdr:row>57</xdr:row>
      <xdr:rowOff>124384</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8750300" y="9795993"/>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23343</xdr:rowOff>
    </xdr:from>
    <xdr:to>
      <xdr:col>45</xdr:col>
      <xdr:colOff>177800</xdr:colOff>
      <xdr:row>57</xdr:row>
      <xdr:rowOff>116794</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7861300" y="9795993"/>
          <a:ext cx="889000" cy="9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158676</xdr:rowOff>
    </xdr:from>
    <xdr:ext cx="469744"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8515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89865</xdr:rowOff>
    </xdr:from>
    <xdr:to>
      <xdr:col>41</xdr:col>
      <xdr:colOff>50800</xdr:colOff>
      <xdr:row>57</xdr:row>
      <xdr:rowOff>116794</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6972300" y="9862515"/>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1627</xdr:rowOff>
    </xdr:from>
    <xdr:ext cx="469744"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626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171386</xdr:rowOff>
    </xdr:from>
    <xdr:ext cx="469744"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37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65171</xdr:rowOff>
    </xdr:from>
    <xdr:to>
      <xdr:col>55</xdr:col>
      <xdr:colOff>50800</xdr:colOff>
      <xdr:row>57</xdr:row>
      <xdr:rowOff>166771</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10426700" y="983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43598</xdr:rowOff>
    </xdr:from>
    <xdr:ext cx="469744" cy="259045"/>
    <xdr:sp macro="" textlink="">
      <xdr:nvSpPr>
        <xdr:cNvPr id="364" name="農林水産業費該当値テキスト">
          <a:extLst>
            <a:ext uri="{FF2B5EF4-FFF2-40B4-BE49-F238E27FC236}">
              <a16:creationId xmlns:a16="http://schemas.microsoft.com/office/drawing/2014/main" xmlns="" id="{00000000-0008-0000-0700-00006C010000}"/>
            </a:ext>
          </a:extLst>
        </xdr:cNvPr>
        <xdr:cNvSpPr txBox="1"/>
      </xdr:nvSpPr>
      <xdr:spPr>
        <a:xfrm>
          <a:off x="10528300" y="981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73584</xdr:rowOff>
    </xdr:from>
    <xdr:to>
      <xdr:col>50</xdr:col>
      <xdr:colOff>165100</xdr:colOff>
      <xdr:row>58</xdr:row>
      <xdr:rowOff>3734</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9588500" y="98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166311</xdr:rowOff>
    </xdr:from>
    <xdr:ext cx="469744"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04428" y="993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143993</xdr:rowOff>
    </xdr:from>
    <xdr:to>
      <xdr:col>46</xdr:col>
      <xdr:colOff>38100</xdr:colOff>
      <xdr:row>57</xdr:row>
      <xdr:rowOff>74143</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8699500" y="97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90670</xdr:rowOff>
    </xdr:from>
    <xdr:ext cx="469744"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8515428" y="952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65994</xdr:rowOff>
    </xdr:from>
    <xdr:to>
      <xdr:col>41</xdr:col>
      <xdr:colOff>101600</xdr:colOff>
      <xdr:row>57</xdr:row>
      <xdr:rowOff>167594</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7810500" y="98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12671</xdr:rowOff>
    </xdr:from>
    <xdr:ext cx="469744"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626428" y="961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39065</xdr:rowOff>
    </xdr:from>
    <xdr:to>
      <xdr:col>36</xdr:col>
      <xdr:colOff>165100</xdr:colOff>
      <xdr:row>57</xdr:row>
      <xdr:rowOff>140665</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69215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157192</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37428" y="958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xmlns=""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xmlns=""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xmlns=""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154363</xdr:rowOff>
    </xdr:from>
    <xdr:to>
      <xdr:col>55</xdr:col>
      <xdr:colOff>0</xdr:colOff>
      <xdr:row>78</xdr:row>
      <xdr:rowOff>162626</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9639300" y="13527463"/>
          <a:ext cx="8382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xmlns=""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154363</xdr:rowOff>
    </xdr:from>
    <xdr:to>
      <xdr:col>50</xdr:col>
      <xdr:colOff>114300</xdr:colOff>
      <xdr:row>78</xdr:row>
      <xdr:rowOff>168405</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8750300" y="13527463"/>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168405</xdr:rowOff>
    </xdr:from>
    <xdr:to>
      <xdr:col>45</xdr:col>
      <xdr:colOff>177800</xdr:colOff>
      <xdr:row>79</xdr:row>
      <xdr:rowOff>35916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7861300" y="13541505"/>
          <a:ext cx="8890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35001</xdr:rowOff>
    </xdr:from>
    <xdr:to>
      <xdr:col>41</xdr:col>
      <xdr:colOff>50800</xdr:colOff>
      <xdr:row>79</xdr:row>
      <xdr:rowOff>35916</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6972300" y="135795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111826</xdr:rowOff>
    </xdr:from>
    <xdr:to>
      <xdr:col>55</xdr:col>
      <xdr:colOff>50800</xdr:colOff>
      <xdr:row>79</xdr:row>
      <xdr:rowOff>41976</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10426700" y="1348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26753</xdr:rowOff>
    </xdr:from>
    <xdr:ext cx="469744" cy="259045"/>
    <xdr:sp macro="" textlink="">
      <xdr:nvSpPr>
        <xdr:cNvPr id="423" name="商工費該当値テキスト">
          <a:extLst>
            <a:ext uri="{FF2B5EF4-FFF2-40B4-BE49-F238E27FC236}">
              <a16:creationId xmlns:a16="http://schemas.microsoft.com/office/drawing/2014/main" xmlns="" id="{00000000-0008-0000-0700-0000A7010000}"/>
            </a:ext>
          </a:extLst>
        </xdr:cNvPr>
        <xdr:cNvSpPr txBox="1"/>
      </xdr:nvSpPr>
      <xdr:spPr>
        <a:xfrm>
          <a:off x="10528300" y="133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103563</xdr:rowOff>
    </xdr:from>
    <xdr:to>
      <xdr:col>50</xdr:col>
      <xdr:colOff>165100</xdr:colOff>
      <xdr:row>79</xdr:row>
      <xdr:rowOff>33713</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9588500" y="134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24840</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9404428" y="1356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117605</xdr:rowOff>
    </xdr:from>
    <xdr:to>
      <xdr:col>46</xdr:col>
      <xdr:colOff>38100</xdr:colOff>
      <xdr:row>79</xdr:row>
      <xdr:rowOff>47755</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8699500" y="134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38882</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8515428" y="1358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156566</xdr:rowOff>
    </xdr:from>
    <xdr:to>
      <xdr:col>41</xdr:col>
      <xdr:colOff>101600</xdr:colOff>
      <xdr:row>79</xdr:row>
      <xdr:rowOff>86716</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7810500" y="135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77843</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26428" y="136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155651</xdr:rowOff>
    </xdr:from>
    <xdr:to>
      <xdr:col>36</xdr:col>
      <xdr:colOff>165100</xdr:colOff>
      <xdr:row>79</xdr:row>
      <xdr:rowOff>85801</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6921500" y="13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76928</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6737428" y="1362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97882</xdr:rowOff>
    </xdr:from>
    <xdr:to>
      <xdr:col>55</xdr:col>
      <xdr:colOff>0</xdr:colOff>
      <xdr:row>99</xdr:row>
      <xdr:rowOff>143749</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9639300" y="17071432"/>
          <a:ext cx="838200" cy="4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58857</xdr:rowOff>
    </xdr:from>
    <xdr:to>
      <xdr:col>50</xdr:col>
      <xdr:colOff>114300</xdr:colOff>
      <xdr:row>99</xdr:row>
      <xdr:rowOff>97882</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8750300" y="17032407"/>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58857</xdr:rowOff>
    </xdr:from>
    <xdr:to>
      <xdr:col>45</xdr:col>
      <xdr:colOff>177800</xdr:colOff>
      <xdr:row>99</xdr:row>
      <xdr:rowOff>97050</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7861300" y="17032407"/>
          <a:ext cx="889000" cy="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97050</xdr:rowOff>
    </xdr:from>
    <xdr:to>
      <xdr:col>41</xdr:col>
      <xdr:colOff>50800</xdr:colOff>
      <xdr:row>99</xdr:row>
      <xdr:rowOff>106928</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6972300" y="17070600"/>
          <a:ext cx="889000" cy="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92949</xdr:rowOff>
    </xdr:from>
    <xdr:to>
      <xdr:col>55</xdr:col>
      <xdr:colOff>50800</xdr:colOff>
      <xdr:row>100</xdr:row>
      <xdr:rowOff>23099</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706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7876</xdr:rowOff>
    </xdr:from>
    <xdr:ext cx="534377"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9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47082</xdr:rowOff>
    </xdr:from>
    <xdr:to>
      <xdr:col>50</xdr:col>
      <xdr:colOff>165100</xdr:colOff>
      <xdr:row>99</xdr:row>
      <xdr:rowOff>148682</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702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139809</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72111" y="17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8057</xdr:rowOff>
    </xdr:from>
    <xdr:to>
      <xdr:col>46</xdr:col>
      <xdr:colOff>38100</xdr:colOff>
      <xdr:row>99</xdr:row>
      <xdr:rowOff>109657</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98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100784</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83111" y="1707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46250</xdr:rowOff>
    </xdr:from>
    <xdr:to>
      <xdr:col>41</xdr:col>
      <xdr:colOff>101600</xdr:colOff>
      <xdr:row>99</xdr:row>
      <xdr:rowOff>147850</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7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138977</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711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56128</xdr:rowOff>
    </xdr:from>
    <xdr:to>
      <xdr:col>36</xdr:col>
      <xdr:colOff>165100</xdr:colOff>
      <xdr:row>99</xdr:row>
      <xdr:rowOff>157728</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7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148855</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712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xmlns=""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xmlns=""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xmlns=""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32448</xdr:rowOff>
    </xdr:from>
    <xdr:to>
      <xdr:col>85</xdr:col>
      <xdr:colOff>127000</xdr:colOff>
      <xdr:row>37</xdr:row>
      <xdr:rowOff>88551</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5481300" y="6376098"/>
          <a:ext cx="838200" cy="5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xmlns=""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17113</xdr:rowOff>
    </xdr:from>
    <xdr:to>
      <xdr:col>81</xdr:col>
      <xdr:colOff>50800</xdr:colOff>
      <xdr:row>37</xdr:row>
      <xdr:rowOff>32448</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4592300" y="6360763"/>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17113</xdr:rowOff>
    </xdr:from>
    <xdr:to>
      <xdr:col>76</xdr:col>
      <xdr:colOff>114300</xdr:colOff>
      <xdr:row>37</xdr:row>
      <xdr:rowOff>61690</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3703300" y="636076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145605</xdr:rowOff>
    </xdr:from>
    <xdr:to>
      <xdr:col>71</xdr:col>
      <xdr:colOff>177800</xdr:colOff>
      <xdr:row>37</xdr:row>
      <xdr:rowOff>61690</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a:off x="12814300" y="6317805"/>
          <a:ext cx="889000" cy="8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37751</xdr:rowOff>
    </xdr:from>
    <xdr:to>
      <xdr:col>85</xdr:col>
      <xdr:colOff>177800</xdr:colOff>
      <xdr:row>37</xdr:row>
      <xdr:rowOff>139351</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6268700" y="638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16178</xdr:rowOff>
    </xdr:from>
    <xdr:ext cx="534377" cy="259045"/>
    <xdr:sp macro="" textlink="">
      <xdr:nvSpPr>
        <xdr:cNvPr id="545" name="消防費該当値テキスト">
          <a:extLst>
            <a:ext uri="{FF2B5EF4-FFF2-40B4-BE49-F238E27FC236}">
              <a16:creationId xmlns:a16="http://schemas.microsoft.com/office/drawing/2014/main" xmlns="" id="{00000000-0008-0000-0700-000021020000}"/>
            </a:ext>
          </a:extLst>
        </xdr:cNvPr>
        <xdr:cNvSpPr txBox="1"/>
      </xdr:nvSpPr>
      <xdr:spPr>
        <a:xfrm>
          <a:off x="16370300" y="63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153098</xdr:rowOff>
    </xdr:from>
    <xdr:to>
      <xdr:col>81</xdr:col>
      <xdr:colOff>101600</xdr:colOff>
      <xdr:row>37</xdr:row>
      <xdr:rowOff>83248</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5430500" y="63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74375</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5214111" y="641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137763</xdr:rowOff>
    </xdr:from>
    <xdr:to>
      <xdr:col>76</xdr:col>
      <xdr:colOff>165100</xdr:colOff>
      <xdr:row>37</xdr:row>
      <xdr:rowOff>67913</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4541500" y="63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59040</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4325111" y="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10890</xdr:rowOff>
    </xdr:from>
    <xdr:to>
      <xdr:col>72</xdr:col>
      <xdr:colOff>38100</xdr:colOff>
      <xdr:row>37</xdr:row>
      <xdr:rowOff>112490</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3652500" y="63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103617</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3436111" y="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94805</xdr:rowOff>
    </xdr:from>
    <xdr:to>
      <xdr:col>67</xdr:col>
      <xdr:colOff>101600</xdr:colOff>
      <xdr:row>37</xdr:row>
      <xdr:rowOff>24955</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2763500" y="62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16082</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547111" y="635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xmlns=""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xmlns=""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xmlns=""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33241</xdr:rowOff>
    </xdr:from>
    <xdr:to>
      <xdr:col>85</xdr:col>
      <xdr:colOff>127000</xdr:colOff>
      <xdr:row>57</xdr:row>
      <xdr:rowOff>153805</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5481300" y="9805891"/>
          <a:ext cx="838200" cy="12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xmlns=""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23754</xdr:rowOff>
    </xdr:from>
    <xdr:to>
      <xdr:col>81</xdr:col>
      <xdr:colOff>50800</xdr:colOff>
      <xdr:row>57</xdr:row>
      <xdr:rowOff>153805</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4592300" y="9624954"/>
          <a:ext cx="889000" cy="30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23754</xdr:rowOff>
    </xdr:from>
    <xdr:to>
      <xdr:col>76</xdr:col>
      <xdr:colOff>114300</xdr:colOff>
      <xdr:row>57</xdr:row>
      <xdr:rowOff>169373</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3703300" y="9624954"/>
          <a:ext cx="889000" cy="3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169373</xdr:rowOff>
    </xdr:from>
    <xdr:to>
      <xdr:col>71</xdr:col>
      <xdr:colOff>177800</xdr:colOff>
      <xdr:row>58</xdr:row>
      <xdr:rowOff>64879</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2814300" y="9942023"/>
          <a:ext cx="889000" cy="6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153891</xdr:rowOff>
    </xdr:from>
    <xdr:to>
      <xdr:col>85</xdr:col>
      <xdr:colOff>177800</xdr:colOff>
      <xdr:row>57</xdr:row>
      <xdr:rowOff>84041</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6268700" y="975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68818</xdr:rowOff>
    </xdr:from>
    <xdr:ext cx="534377" cy="259045"/>
    <xdr:sp macro="" textlink="">
      <xdr:nvSpPr>
        <xdr:cNvPr id="601" name="教育費該当値テキスト">
          <a:extLst>
            <a:ext uri="{FF2B5EF4-FFF2-40B4-BE49-F238E27FC236}">
              <a16:creationId xmlns:a16="http://schemas.microsoft.com/office/drawing/2014/main" xmlns="" id="{00000000-0008-0000-0700-000059020000}"/>
            </a:ext>
          </a:extLst>
        </xdr:cNvPr>
        <xdr:cNvSpPr txBox="1"/>
      </xdr:nvSpPr>
      <xdr:spPr>
        <a:xfrm>
          <a:off x="16370300" y="96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103005</xdr:rowOff>
    </xdr:from>
    <xdr:to>
      <xdr:col>81</xdr:col>
      <xdr:colOff>101600</xdr:colOff>
      <xdr:row>58</xdr:row>
      <xdr:rowOff>33155</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5430500" y="9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24282</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14111" y="99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144404</xdr:rowOff>
    </xdr:from>
    <xdr:to>
      <xdr:col>76</xdr:col>
      <xdr:colOff>165100</xdr:colOff>
      <xdr:row>56</xdr:row>
      <xdr:rowOff>74554</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4541500" y="95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65681</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4325111" y="966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118573</xdr:rowOff>
    </xdr:from>
    <xdr:to>
      <xdr:col>72</xdr:col>
      <xdr:colOff>38100</xdr:colOff>
      <xdr:row>58</xdr:row>
      <xdr:rowOff>48723</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3652500" y="98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39850</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436111" y="99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14079</xdr:rowOff>
    </xdr:from>
    <xdr:to>
      <xdr:col>67</xdr:col>
      <xdr:colOff>101600</xdr:colOff>
      <xdr:row>58</xdr:row>
      <xdr:rowOff>115679</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2763500" y="99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106806</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547111" y="1005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xmlns=""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xmlns=""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xmlns=""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147320</xdr:rowOff>
    </xdr:from>
    <xdr:to>
      <xdr:col>85</xdr:col>
      <xdr:colOff>127000</xdr:colOff>
      <xdr:row>78</xdr:row>
      <xdr:rowOff>130683</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5481300" y="13348970"/>
          <a:ext cx="838200" cy="15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xmlns=""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147320</xdr:rowOff>
    </xdr:from>
    <xdr:to>
      <xdr:col>81</xdr:col>
      <xdr:colOff>50800</xdr:colOff>
      <xdr:row>78</xdr:row>
      <xdr:rowOff>131826</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4592300" y="13348970"/>
          <a:ext cx="889000" cy="15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168419</xdr:rowOff>
    </xdr:from>
    <xdr:ext cx="378565"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2017" y="13541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151892</xdr:rowOff>
    </xdr:from>
    <xdr:to>
      <xdr:col>76</xdr:col>
      <xdr:colOff>114300</xdr:colOff>
      <xdr:row>78</xdr:row>
      <xdr:rowOff>131826</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3703300" y="12839192"/>
          <a:ext cx="889000" cy="6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151892</xdr:rowOff>
    </xdr:from>
    <xdr:to>
      <xdr:col>71</xdr:col>
      <xdr:colOff>177800</xdr:colOff>
      <xdr:row>75</xdr:row>
      <xdr:rowOff>163703</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flipV="1">
          <a:off x="12814300" y="12839192"/>
          <a:ext cx="889000" cy="1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98441</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468428" y="134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79012</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579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79883</xdr:rowOff>
    </xdr:from>
    <xdr:to>
      <xdr:col>85</xdr:col>
      <xdr:colOff>177800</xdr:colOff>
      <xdr:row>79</xdr:row>
      <xdr:rowOff>10033</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6268700" y="134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54373</xdr:rowOff>
    </xdr:from>
    <xdr:ext cx="378565" cy="259045"/>
    <xdr:sp macro="" textlink="">
      <xdr:nvSpPr>
        <xdr:cNvPr id="658" name="災害復旧費該当値テキスト">
          <a:extLst>
            <a:ext uri="{FF2B5EF4-FFF2-40B4-BE49-F238E27FC236}">
              <a16:creationId xmlns:a16="http://schemas.microsoft.com/office/drawing/2014/main" xmlns="" id="{00000000-0008-0000-0700-000092020000}"/>
            </a:ext>
          </a:extLst>
        </xdr:cNvPr>
        <xdr:cNvSpPr txBox="1"/>
      </xdr:nvSpPr>
      <xdr:spPr>
        <a:xfrm>
          <a:off x="16370300" y="134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96520</xdr:rowOff>
    </xdr:from>
    <xdr:to>
      <xdr:col>81</xdr:col>
      <xdr:colOff>101600</xdr:colOff>
      <xdr:row>78</xdr:row>
      <xdr:rowOff>26670</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5430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43197</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5246428" y="1307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81026</xdr:rowOff>
    </xdr:from>
    <xdr:to>
      <xdr:col>76</xdr:col>
      <xdr:colOff>165100</xdr:colOff>
      <xdr:row>79</xdr:row>
      <xdr:rowOff>11176</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4541500" y="134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2303</xdr:rowOff>
    </xdr:from>
    <xdr:ext cx="378565"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4403017" y="13546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101092</xdr:rowOff>
    </xdr:from>
    <xdr:to>
      <xdr:col>72</xdr:col>
      <xdr:colOff>38100</xdr:colOff>
      <xdr:row>75</xdr:row>
      <xdr:rowOff>31242</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3652500" y="127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47769</xdr:rowOff>
    </xdr:from>
    <xdr:ext cx="469744"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3468428" y="1256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112903</xdr:rowOff>
    </xdr:from>
    <xdr:to>
      <xdr:col>67</xdr:col>
      <xdr:colOff>101600</xdr:colOff>
      <xdr:row>76</xdr:row>
      <xdr:rowOff>43053</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2763500" y="129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59580</xdr:rowOff>
    </xdr:from>
    <xdr:ext cx="469744"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579428" y="1274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xmlns=""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xmlns=""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xmlns=""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110249</xdr:rowOff>
    </xdr:from>
    <xdr:to>
      <xdr:col>85</xdr:col>
      <xdr:colOff>127000</xdr:colOff>
      <xdr:row>96</xdr:row>
      <xdr:rowOff>118517</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5481300" y="16569449"/>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xmlns=""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105963</xdr:rowOff>
    </xdr:from>
    <xdr:to>
      <xdr:col>81</xdr:col>
      <xdr:colOff>50800</xdr:colOff>
      <xdr:row>96</xdr:row>
      <xdr:rowOff>110249</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4592300" y="16565163"/>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85522</xdr:rowOff>
    </xdr:from>
    <xdr:to>
      <xdr:col>76</xdr:col>
      <xdr:colOff>114300</xdr:colOff>
      <xdr:row>96</xdr:row>
      <xdr:rowOff>105963</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3703300" y="16544722"/>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83979</xdr:rowOff>
    </xdr:from>
    <xdr:to>
      <xdr:col>71</xdr:col>
      <xdr:colOff>177800</xdr:colOff>
      <xdr:row>96</xdr:row>
      <xdr:rowOff>85522</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2814300" y="16543179"/>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67717</xdr:rowOff>
    </xdr:from>
    <xdr:to>
      <xdr:col>85</xdr:col>
      <xdr:colOff>177800</xdr:colOff>
      <xdr:row>96</xdr:row>
      <xdr:rowOff>169317</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6268700" y="1652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46144</xdr:rowOff>
    </xdr:from>
    <xdr:ext cx="534377" cy="259045"/>
    <xdr:sp macro="" textlink="">
      <xdr:nvSpPr>
        <xdr:cNvPr id="715" name="公債費該当値テキスト">
          <a:extLst>
            <a:ext uri="{FF2B5EF4-FFF2-40B4-BE49-F238E27FC236}">
              <a16:creationId xmlns:a16="http://schemas.microsoft.com/office/drawing/2014/main" xmlns="" id="{00000000-0008-0000-0700-0000CB020000}"/>
            </a:ext>
          </a:extLst>
        </xdr:cNvPr>
        <xdr:cNvSpPr txBox="1"/>
      </xdr:nvSpPr>
      <xdr:spPr>
        <a:xfrm>
          <a:off x="16370300" y="165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59449</xdr:rowOff>
    </xdr:from>
    <xdr:to>
      <xdr:col>81</xdr:col>
      <xdr:colOff>101600</xdr:colOff>
      <xdr:row>96</xdr:row>
      <xdr:rowOff>161049</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5430500" y="165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152176</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5214111" y="1661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55163</xdr:rowOff>
    </xdr:from>
    <xdr:to>
      <xdr:col>76</xdr:col>
      <xdr:colOff>165100</xdr:colOff>
      <xdr:row>96</xdr:row>
      <xdr:rowOff>156763</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4541500" y="165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147890</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4325111" y="166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34722</xdr:rowOff>
    </xdr:from>
    <xdr:to>
      <xdr:col>72</xdr:col>
      <xdr:colOff>38100</xdr:colOff>
      <xdr:row>96</xdr:row>
      <xdr:rowOff>136322</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3652500" y="164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127449</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3436111" y="165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33179</xdr:rowOff>
    </xdr:from>
    <xdr:to>
      <xdr:col>67</xdr:col>
      <xdr:colOff>101600</xdr:colOff>
      <xdr:row>96</xdr:row>
      <xdr:rowOff>134779</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2763500" y="164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125906</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547111" y="1658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xmlns=""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xmlns=""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xmlns=""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xmlns=""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xmlns=""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費は、住民一人当たり１，３９３円となっており、類似団体平均と比較して一人当たりコストが６２４円高い状況となっている。これは、労働者への融資促進のため、労働金庫預託事業を行い、またシルバー人材センターに対する委託を行ってきた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それ以外の項目については、総じて低い水準で推移しており、効率的な財政運営がなされていると考えられる。今後、高齢化の進展に伴う民生費の増加などが見込まれるが、財政計画（令和６年度～令和９年度）に基づき、健全財政の維持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災害や経済事情の変動等による財源不足に備え積み立てを行ったため、前年度比５．９６ポイント増加している。実質収支額は、前年度比１．３０ポイント減少、実質単年度収支は前年度比３．４５ポイント減少している。人口増加は鈍化傾向にあり、税収の大幅な伸びも期待されないことから、財政計画（令和６年度～令和９年度）に基づいて実質収支の黒字を継続するとともに、収支均衡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公営企業会計を含む全会計において、赤字及び資金不足となっている会計はなく、連結実質赤字額はない。</a:t>
          </a:r>
        </a:p>
        <a:p>
          <a:r>
            <a:rPr kumimoji="1" lang="ja-JP" altLang="en-US" sz="1400">
              <a:latin typeface="ＭＳ ゴシック" pitchFamily="49" charset="-128"/>
              <a:ea typeface="ＭＳ ゴシック" pitchFamily="49" charset="-128"/>
            </a:rPr>
            <a:t>　各会計の黒字額については、年度によって多少の増減はあるものの、概ね同規模で推移しているといえる。今後も健全な財政運営、企業経営を行っていく。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39118599</v>
      </c>
      <c r="BO4" s="371"/>
      <c r="BP4" s="371"/>
      <c r="BQ4" s="371"/>
      <c r="BR4" s="371"/>
      <c r="BS4" s="371"/>
      <c r="BT4" s="371"/>
      <c r="BU4" s="372"/>
      <c r="BV4" s="370">
        <v>40104105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5.8</v>
      </c>
      <c r="CU4" s="377"/>
      <c r="CV4" s="377"/>
      <c r="CW4" s="377"/>
      <c r="CX4" s="377"/>
      <c r="CY4" s="377"/>
      <c r="CZ4" s="377"/>
      <c r="DA4" s="378"/>
      <c r="DB4" s="376">
        <v>7.1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37883543</v>
      </c>
      <c r="BO5" s="408"/>
      <c r="BP5" s="408"/>
      <c r="BQ5" s="408"/>
      <c r="BR5" s="408"/>
      <c r="BS5" s="408"/>
      <c r="BT5" s="408"/>
      <c r="BU5" s="409"/>
      <c r="BV5" s="407">
        <v>38231549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86</v>
      </c>
      <c r="CU5" s="405"/>
      <c r="CV5" s="405"/>
      <c r="CW5" s="405"/>
      <c r="CX5" s="405"/>
      <c r="CY5" s="405"/>
      <c r="CZ5" s="405"/>
      <c r="DA5" s="406"/>
      <c r="DB5" s="404">
        <v>82.6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1235056</v>
      </c>
      <c r="BO6" s="408"/>
      <c r="BP6" s="408"/>
      <c r="BQ6" s="408"/>
      <c r="BR6" s="408"/>
      <c r="BS6" s="408"/>
      <c r="BT6" s="408"/>
      <c r="BU6" s="409"/>
      <c r="BV6" s="407">
        <v>1872556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88.1</v>
      </c>
      <c r="CU6" s="445"/>
      <c r="CV6" s="445"/>
      <c r="CW6" s="445"/>
      <c r="CX6" s="445"/>
      <c r="CY6" s="445"/>
      <c r="CZ6" s="445"/>
      <c r="DA6" s="446"/>
      <c r="DB6" s="444">
        <v>87.8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50487</v>
      </c>
      <c r="BO7" s="408"/>
      <c r="BP7" s="408"/>
      <c r="BQ7" s="408"/>
      <c r="BR7" s="408"/>
      <c r="BS7" s="408"/>
      <c r="BT7" s="408"/>
      <c r="BU7" s="409"/>
      <c r="BV7" s="407">
        <v>400065</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20512072</v>
      </c>
      <c r="CU7" s="408"/>
      <c r="CV7" s="408"/>
      <c r="CW7" s="408"/>
      <c r="CX7" s="408"/>
      <c r="CY7" s="408"/>
      <c r="CZ7" s="408"/>
      <c r="DA7" s="409"/>
      <c r="DB7" s="407">
        <v>20840048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96</v>
      </c>
      <c r="AV8" s="440"/>
      <c r="AW8" s="440"/>
      <c r="AX8" s="440"/>
      <c r="AY8" s="441" t="s">
        <v>112</v>
      </c>
      <c r="AZ8" s="442"/>
      <c r="BA8" s="442"/>
      <c r="BB8" s="442"/>
      <c r="BC8" s="442"/>
      <c r="BD8" s="442"/>
      <c r="BE8" s="442"/>
      <c r="BF8" s="442"/>
      <c r="BG8" s="442"/>
      <c r="BH8" s="442"/>
      <c r="BI8" s="442"/>
      <c r="BJ8" s="442"/>
      <c r="BK8" s="442"/>
      <c r="BL8" s="442"/>
      <c r="BM8" s="443"/>
      <c r="BN8" s="407">
        <v>1184569</v>
      </c>
      <c r="BO8" s="408"/>
      <c r="BP8" s="408"/>
      <c r="BQ8" s="408"/>
      <c r="BR8" s="408"/>
      <c r="BS8" s="408"/>
      <c r="BT8" s="408"/>
      <c r="BU8" s="409"/>
      <c r="BV8" s="407">
        <v>1472491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0.76</v>
      </c>
      <c r="CU8" s="448"/>
      <c r="CV8" s="448"/>
      <c r="CW8" s="448"/>
      <c r="CX8" s="448"/>
      <c r="CY8" s="448"/>
      <c r="CZ8" s="448"/>
      <c r="DA8" s="449"/>
      <c r="DB8" s="447">
        <v>0.78</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103311</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104</v>
      </c>
      <c r="AV9" s="440"/>
      <c r="AW9" s="440"/>
      <c r="AX9" s="440"/>
      <c r="AY9" s="441" t="s">
        <v>118</v>
      </c>
      <c r="AZ9" s="442"/>
      <c r="BA9" s="442"/>
      <c r="BB9" s="442"/>
      <c r="BC9" s="442"/>
      <c r="BD9" s="442"/>
      <c r="BE9" s="442"/>
      <c r="BF9" s="442"/>
      <c r="BG9" s="442"/>
      <c r="BH9" s="442"/>
      <c r="BI9" s="442"/>
      <c r="BJ9" s="442"/>
      <c r="BK9" s="442"/>
      <c r="BL9" s="442"/>
      <c r="BM9" s="443"/>
      <c r="BN9" s="407">
        <v>-287922</v>
      </c>
      <c r="BO9" s="408"/>
      <c r="BP9" s="408"/>
      <c r="BQ9" s="408"/>
      <c r="BR9" s="408"/>
      <c r="BS9" s="408"/>
      <c r="BT9" s="408"/>
      <c r="BU9" s="409"/>
      <c r="BV9" s="407">
        <v>471342</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9.5</v>
      </c>
      <c r="CU9" s="405"/>
      <c r="CV9" s="405"/>
      <c r="CW9" s="405"/>
      <c r="CX9" s="405"/>
      <c r="CY9" s="405"/>
      <c r="CZ9" s="405"/>
      <c r="DA9" s="406"/>
      <c r="DB9" s="404">
        <v>9.9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101081</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1162260</v>
      </c>
      <c r="BO10" s="408"/>
      <c r="BP10" s="408"/>
      <c r="BQ10" s="408"/>
      <c r="BR10" s="408"/>
      <c r="BS10" s="408"/>
      <c r="BT10" s="408"/>
      <c r="BU10" s="409"/>
      <c r="BV10" s="407">
        <v>1135070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106442</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105593</v>
      </c>
      <c r="S13" s="492"/>
      <c r="T13" s="492"/>
      <c r="U13" s="492"/>
      <c r="V13" s="493"/>
      <c r="W13" s="423" t="s">
        <v>140</v>
      </c>
      <c r="X13" s="424"/>
      <c r="Y13" s="424"/>
      <c r="Z13" s="424"/>
      <c r="AA13" s="424"/>
      <c r="AB13" s="414"/>
      <c r="AC13" s="458">
        <v>634</v>
      </c>
      <c r="AD13" s="459"/>
      <c r="AE13" s="459"/>
      <c r="AF13" s="459"/>
      <c r="AG13" s="501"/>
      <c r="AH13" s="458">
        <v>680</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874338</v>
      </c>
      <c r="BO13" s="408"/>
      <c r="BP13" s="408"/>
      <c r="BQ13" s="408"/>
      <c r="BR13" s="408"/>
      <c r="BS13" s="408"/>
      <c r="BT13" s="408"/>
      <c r="BU13" s="409"/>
      <c r="BV13" s="407">
        <v>1606412</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3.6</v>
      </c>
      <c r="CU13" s="405"/>
      <c r="CV13" s="405"/>
      <c r="CW13" s="405"/>
      <c r="CX13" s="405"/>
      <c r="CY13" s="405"/>
      <c r="CZ13" s="405"/>
      <c r="DA13" s="406"/>
      <c r="DB13" s="404">
        <v>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105692</v>
      </c>
      <c r="S14" s="492"/>
      <c r="T14" s="492"/>
      <c r="U14" s="492"/>
      <c r="V14" s="493"/>
      <c r="W14" s="397"/>
      <c r="X14" s="398"/>
      <c r="Y14" s="398"/>
      <c r="Z14" s="398"/>
      <c r="AA14" s="398"/>
      <c r="AB14" s="387"/>
      <c r="AC14" s="494">
        <v>1.5</v>
      </c>
      <c r="AD14" s="495"/>
      <c r="AE14" s="495"/>
      <c r="AF14" s="495"/>
      <c r="AG14" s="496"/>
      <c r="AH14" s="494">
        <v>1.5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129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105010</v>
      </c>
      <c r="S15" s="492"/>
      <c r="T15" s="492"/>
      <c r="U15" s="492"/>
      <c r="V15" s="493"/>
      <c r="W15" s="423" t="s">
        <v>148</v>
      </c>
      <c r="X15" s="424"/>
      <c r="Y15" s="424"/>
      <c r="Z15" s="424"/>
      <c r="AA15" s="424"/>
      <c r="AB15" s="414"/>
      <c r="AC15" s="458">
        <v>7109</v>
      </c>
      <c r="AD15" s="459"/>
      <c r="AE15" s="459"/>
      <c r="AF15" s="459"/>
      <c r="AG15" s="501"/>
      <c r="AH15" s="458">
        <v>8120</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12513790</v>
      </c>
      <c r="BO15" s="371"/>
      <c r="BP15" s="371"/>
      <c r="BQ15" s="371"/>
      <c r="BR15" s="371"/>
      <c r="BS15" s="371"/>
      <c r="BT15" s="371"/>
      <c r="BU15" s="372"/>
      <c r="BV15" s="370">
        <v>11854183</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16.5</v>
      </c>
      <c r="AD16" s="495"/>
      <c r="AE16" s="495"/>
      <c r="AF16" s="495"/>
      <c r="AG16" s="496"/>
      <c r="AH16" s="494">
        <v>18.2</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16718414</v>
      </c>
      <c r="BO16" s="408"/>
      <c r="BP16" s="408"/>
      <c r="BQ16" s="408"/>
      <c r="BR16" s="408"/>
      <c r="BS16" s="408"/>
      <c r="BT16" s="408"/>
      <c r="BU16" s="409"/>
      <c r="BV16" s="407">
        <v>15937325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35308</v>
      </c>
      <c r="AD17" s="459"/>
      <c r="AE17" s="459"/>
      <c r="AF17" s="459"/>
      <c r="AG17" s="501"/>
      <c r="AH17" s="458">
        <v>35790</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15818369</v>
      </c>
      <c r="BO17" s="408"/>
      <c r="BP17" s="408"/>
      <c r="BQ17" s="408"/>
      <c r="BR17" s="408"/>
      <c r="BS17" s="408"/>
      <c r="BT17" s="408"/>
      <c r="BU17" s="409"/>
      <c r="BV17" s="407">
        <v>14992054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87.73</v>
      </c>
      <c r="M18" s="531"/>
      <c r="N18" s="531"/>
      <c r="O18" s="531"/>
      <c r="P18" s="531"/>
      <c r="Q18" s="531"/>
      <c r="R18" s="532"/>
      <c r="S18" s="532"/>
      <c r="T18" s="532"/>
      <c r="U18" s="532"/>
      <c r="V18" s="533"/>
      <c r="W18" s="425"/>
      <c r="X18" s="426"/>
      <c r="Y18" s="426"/>
      <c r="Z18" s="426"/>
      <c r="AA18" s="426"/>
      <c r="AB18" s="417"/>
      <c r="AC18" s="534">
        <v>82</v>
      </c>
      <c r="AD18" s="535"/>
      <c r="AE18" s="535"/>
      <c r="AF18" s="535"/>
      <c r="AG18" s="536"/>
      <c r="AH18" s="534">
        <v>80.3</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18160272</v>
      </c>
      <c r="BO18" s="408"/>
      <c r="BP18" s="408"/>
      <c r="BQ18" s="408"/>
      <c r="BR18" s="408"/>
      <c r="BS18" s="408"/>
      <c r="BT18" s="408"/>
      <c r="BU18" s="409"/>
      <c r="BV18" s="407">
        <v>17641793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1178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25523845</v>
      </c>
      <c r="BO19" s="408"/>
      <c r="BP19" s="408"/>
      <c r="BQ19" s="408"/>
      <c r="BR19" s="408"/>
      <c r="BS19" s="408"/>
      <c r="BT19" s="408"/>
      <c r="BU19" s="409"/>
      <c r="BV19" s="407">
        <v>24823025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41861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23052907</v>
      </c>
      <c r="BO22" s="371"/>
      <c r="BP22" s="371"/>
      <c r="BQ22" s="371"/>
      <c r="BR22" s="371"/>
      <c r="BS22" s="371"/>
      <c r="BT22" s="371"/>
      <c r="BU22" s="372"/>
      <c r="BV22" s="370">
        <v>24860386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19612899</v>
      </c>
      <c r="BO23" s="408"/>
      <c r="BP23" s="408"/>
      <c r="BQ23" s="408"/>
      <c r="BR23" s="408"/>
      <c r="BS23" s="408"/>
      <c r="BT23" s="408"/>
      <c r="BU23" s="409"/>
      <c r="BV23" s="407">
        <v>21093644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9200</v>
      </c>
      <c r="R24" s="459"/>
      <c r="S24" s="459"/>
      <c r="T24" s="459"/>
      <c r="U24" s="459"/>
      <c r="V24" s="501"/>
      <c r="W24" s="553"/>
      <c r="X24" s="554"/>
      <c r="Y24" s="555"/>
      <c r="Z24" s="457" t="s">
        <v>173</v>
      </c>
      <c r="AA24" s="437"/>
      <c r="AB24" s="437"/>
      <c r="AC24" s="437"/>
      <c r="AD24" s="437"/>
      <c r="AE24" s="437"/>
      <c r="AF24" s="437"/>
      <c r="AG24" s="438"/>
      <c r="AH24" s="458">
        <v>421</v>
      </c>
      <c r="AI24" s="459"/>
      <c r="AJ24" s="459"/>
      <c r="AK24" s="459"/>
      <c r="AL24" s="501"/>
      <c r="AM24" s="458">
        <v>1262579</v>
      </c>
      <c r="AN24" s="459"/>
      <c r="AO24" s="459"/>
      <c r="AP24" s="459"/>
      <c r="AQ24" s="459"/>
      <c r="AR24" s="501"/>
      <c r="AS24" s="458">
        <v>2999</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8038618</v>
      </c>
      <c r="BO24" s="408"/>
      <c r="BP24" s="408"/>
      <c r="BQ24" s="408"/>
      <c r="BR24" s="408"/>
      <c r="BS24" s="408"/>
      <c r="BT24" s="408"/>
      <c r="BU24" s="409"/>
      <c r="BV24" s="407">
        <v>9115114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7550</v>
      </c>
      <c r="R25" s="459"/>
      <c r="S25" s="459"/>
      <c r="T25" s="459"/>
      <c r="U25" s="459"/>
      <c r="V25" s="501"/>
      <c r="W25" s="553"/>
      <c r="X25" s="554"/>
      <c r="Y25" s="555"/>
      <c r="Z25" s="457" t="s">
        <v>176</v>
      </c>
      <c r="AA25" s="437"/>
      <c r="AB25" s="437"/>
      <c r="AC25" s="437"/>
      <c r="AD25" s="437"/>
      <c r="AE25" s="437"/>
      <c r="AF25" s="437"/>
      <c r="AG25" s="438"/>
      <c r="AH25" s="458" t="s">
        <v>177</v>
      </c>
      <c r="AI25" s="459"/>
      <c r="AJ25" s="459"/>
      <c r="AK25" s="459"/>
      <c r="AL25" s="501"/>
      <c r="AM25" s="458" t="s">
        <v>130</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3105604</v>
      </c>
      <c r="BO25" s="371"/>
      <c r="BP25" s="371"/>
      <c r="BQ25" s="371"/>
      <c r="BR25" s="371"/>
      <c r="BS25" s="371"/>
      <c r="BT25" s="371"/>
      <c r="BU25" s="372"/>
      <c r="BV25" s="370">
        <v>3955446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6800</v>
      </c>
      <c r="R26" s="459"/>
      <c r="S26" s="459"/>
      <c r="T26" s="459"/>
      <c r="U26" s="459"/>
      <c r="V26" s="501"/>
      <c r="W26" s="553"/>
      <c r="X26" s="554"/>
      <c r="Y26" s="555"/>
      <c r="Z26" s="457" t="s">
        <v>180</v>
      </c>
      <c r="AA26" s="559"/>
      <c r="AB26" s="559"/>
      <c r="AC26" s="559"/>
      <c r="AD26" s="559"/>
      <c r="AE26" s="559"/>
      <c r="AF26" s="559"/>
      <c r="AG26" s="560"/>
      <c r="AH26" s="458">
        <v>7</v>
      </c>
      <c r="AI26" s="459"/>
      <c r="AJ26" s="459"/>
      <c r="AK26" s="459"/>
      <c r="AL26" s="501"/>
      <c r="AM26" s="458">
        <v>23226</v>
      </c>
      <c r="AN26" s="459"/>
      <c r="AO26" s="459"/>
      <c r="AP26" s="459"/>
      <c r="AQ26" s="459"/>
      <c r="AR26" s="501"/>
      <c r="AS26" s="458">
        <v>3318</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177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5400</v>
      </c>
      <c r="R27" s="459"/>
      <c r="S27" s="459"/>
      <c r="T27" s="459"/>
      <c r="U27" s="459"/>
      <c r="V27" s="501"/>
      <c r="W27" s="553"/>
      <c r="X27" s="554"/>
      <c r="Y27" s="555"/>
      <c r="Z27" s="457" t="s">
        <v>183</v>
      </c>
      <c r="AA27" s="437"/>
      <c r="AB27" s="437"/>
      <c r="AC27" s="437"/>
      <c r="AD27" s="437"/>
      <c r="AE27" s="437"/>
      <c r="AF27" s="437"/>
      <c r="AG27" s="438"/>
      <c r="AH27" s="458">
        <v>5</v>
      </c>
      <c r="AI27" s="459"/>
      <c r="AJ27" s="459"/>
      <c r="AK27" s="459"/>
      <c r="AL27" s="501"/>
      <c r="AM27" s="458">
        <v>18217</v>
      </c>
      <c r="AN27" s="459"/>
      <c r="AO27" s="459"/>
      <c r="AP27" s="459"/>
      <c r="AQ27" s="459"/>
      <c r="AR27" s="501"/>
      <c r="AS27" s="458">
        <v>3643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6076</v>
      </c>
      <c r="BO27" s="527"/>
      <c r="BP27" s="527"/>
      <c r="BQ27" s="527"/>
      <c r="BR27" s="527"/>
      <c r="BS27" s="527"/>
      <c r="BT27" s="527"/>
      <c r="BU27" s="528"/>
      <c r="BV27" s="526">
        <v>6076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4800</v>
      </c>
      <c r="R28" s="459"/>
      <c r="S28" s="459"/>
      <c r="T28" s="459"/>
      <c r="U28" s="459"/>
      <c r="V28" s="501"/>
      <c r="W28" s="553"/>
      <c r="X28" s="554"/>
      <c r="Y28" s="555"/>
      <c r="Z28" s="457" t="s">
        <v>186</v>
      </c>
      <c r="AA28" s="437"/>
      <c r="AB28" s="437"/>
      <c r="AC28" s="437"/>
      <c r="AD28" s="437"/>
      <c r="AE28" s="437"/>
      <c r="AF28" s="437"/>
      <c r="AG28" s="438"/>
      <c r="AH28" s="458" t="s">
        <v>138</v>
      </c>
      <c r="AI28" s="459"/>
      <c r="AJ28" s="459"/>
      <c r="AK28" s="459"/>
      <c r="AL28" s="501"/>
      <c r="AM28" s="458" t="s">
        <v>177</v>
      </c>
      <c r="AN28" s="459"/>
      <c r="AO28" s="459"/>
      <c r="AP28" s="459"/>
      <c r="AQ28" s="459"/>
      <c r="AR28" s="501"/>
      <c r="AS28" s="458" t="s">
        <v>129</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5003500</v>
      </c>
      <c r="BO28" s="371"/>
      <c r="BP28" s="371"/>
      <c r="BQ28" s="371"/>
      <c r="BR28" s="371"/>
      <c r="BS28" s="371"/>
      <c r="BT28" s="371"/>
      <c r="BU28" s="372"/>
      <c r="BV28" s="370">
        <v>3841240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20</v>
      </c>
      <c r="M29" s="459"/>
      <c r="N29" s="459"/>
      <c r="O29" s="459"/>
      <c r="P29" s="501"/>
      <c r="Q29" s="458">
        <v>4500</v>
      </c>
      <c r="R29" s="459"/>
      <c r="S29" s="459"/>
      <c r="T29" s="459"/>
      <c r="U29" s="459"/>
      <c r="V29" s="501"/>
      <c r="W29" s="556"/>
      <c r="X29" s="557"/>
      <c r="Y29" s="558"/>
      <c r="Z29" s="457" t="s">
        <v>189</v>
      </c>
      <c r="AA29" s="437"/>
      <c r="AB29" s="437"/>
      <c r="AC29" s="437"/>
      <c r="AD29" s="437"/>
      <c r="AE29" s="437"/>
      <c r="AF29" s="437"/>
      <c r="AG29" s="438"/>
      <c r="AH29" s="458">
        <v>426</v>
      </c>
      <c r="AI29" s="459"/>
      <c r="AJ29" s="459"/>
      <c r="AK29" s="459"/>
      <c r="AL29" s="501"/>
      <c r="AM29" s="458">
        <v>1280796</v>
      </c>
      <c r="AN29" s="459"/>
      <c r="AO29" s="459"/>
      <c r="AP29" s="459"/>
      <c r="AQ29" s="459"/>
      <c r="AR29" s="501"/>
      <c r="AS29" s="458">
        <v>3007</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462420</v>
      </c>
      <c r="BO29" s="408"/>
      <c r="BP29" s="408"/>
      <c r="BQ29" s="408"/>
      <c r="BR29" s="408"/>
      <c r="BS29" s="408"/>
      <c r="BT29" s="408"/>
      <c r="BU29" s="409"/>
      <c r="BV29" s="407">
        <v>462256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101.5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11783799</v>
      </c>
      <c r="BO30" s="527"/>
      <c r="BP30" s="527"/>
      <c r="BQ30" s="527"/>
      <c r="BR30" s="527"/>
      <c r="BS30" s="527"/>
      <c r="BT30" s="527"/>
      <c r="BU30" s="528"/>
      <c r="BV30" s="526">
        <v>10071187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200</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198</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IF('各会計、関係団体の財政状況及び健全化判断比率'!B34="","",'各会計、関係団体の財政状況及び健全化判断比率'!B34)</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筑紫野・小郡・基山清掃施設組合（一般会計）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筑紫野市土地開発公社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両筑衛生施設組合（一般会計）</v>
      </c>
      <c r="BZ35" s="598"/>
      <c r="CA35" s="598"/>
      <c r="CB35" s="598"/>
      <c r="CC35" s="598"/>
      <c r="CD35" s="598"/>
      <c r="CE35" s="598"/>
      <c r="CF35" s="598"/>
      <c r="CG35" s="598"/>
      <c r="CH35" s="598"/>
      <c r="CI35" s="598"/>
      <c r="CJ35" s="598"/>
      <c r="CK35" s="598"/>
      <c r="CL35" s="598"/>
      <c r="CM35" s="598"/>
      <c r="CN35" s="181"/>
      <c r="CO35" s="597">
        <f t="shared" ref="CO35:CO43" si="3">IF(CQ35="","",CO34+1)</f>
        <v>22</v>
      </c>
      <c r="CP35" s="597"/>
      <c r="CQ35" s="598" t="str">
        <f>IF('各会計、関係団体の財政状況及び健全化判断比率'!BS8="","",'各会計、関係団体の財政状況及び健全化判断比率'!BS8)</f>
        <v>筑紫野市文化振興財団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奨学資金貸与事業特別会計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筑慈苑施設組合（一般会計）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介護認定審査会事業特別会計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山神水道企業団</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福岡地区水道企業団</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筑紫野太宰府消防組合（一般会計）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筑紫自治振興組合（一般会計）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筑紫自治振興組合（筑紫公平委員会特別会計）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福岡県市町村職員退職手当組合（一般会計）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福岡県市町村職員退職手当組合（基金特別会計）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Tj4rTgMYKbeKqj/LjtR/Bm1uAaqhQoMZ9KgQtFoeebErIPgmkbfoRwEUbrAiEilc1GScg24tyl0F6h9WriXEHA==" saltValue="T3GtI0OacsFQoRkNR5PxV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9" t="s">
        <v>574</v>
      </c>
      <c r="D34" s="1159"/>
      <c r="E34" s="1160"/>
      <c r="F34" s="32">
        <v>12.45</v>
      </c>
      <c r="G34" s="33">
        <v>12.39</v>
      </c>
      <c r="H34" s="33">
        <v>11.79</v>
      </c>
      <c r="I34" s="33">
        <v>11.24</v>
      </c>
      <c r="J34" s="34">
        <v>11.08</v>
      </c>
      <c r="K34" s="22"/>
      <c r="L34" s="22"/>
      <c r="M34" s="22"/>
      <c r="N34" s="22"/>
      <c r="O34" s="22"/>
      <c r="P34" s="22"/>
    </row>
    <row r="35" spans="1:16" ht="39" customHeight="1" x14ac:dyDescent="0.15">
      <c r="A35" s="22"/>
      <c r="B35" s="35"/>
      <c r="C35" s="1153" t="s">
        <v>575</v>
      </c>
      <c r="D35" s="1154"/>
      <c r="E35" s="1155"/>
      <c r="F35" s="36">
        <v>5.16</v>
      </c>
      <c r="G35" s="37">
        <v>6.07</v>
      </c>
      <c r="H35" s="37">
        <v>7.47</v>
      </c>
      <c r="I35" s="37">
        <v>8.39</v>
      </c>
      <c r="J35" s="38">
        <v>9.75</v>
      </c>
      <c r="K35" s="22"/>
      <c r="L35" s="22"/>
      <c r="M35" s="22"/>
      <c r="N35" s="22"/>
      <c r="O35" s="22"/>
      <c r="P35" s="22"/>
    </row>
    <row r="36" spans="1:16" ht="39" customHeight="1" x14ac:dyDescent="0.15">
      <c r="A36" s="22"/>
      <c r="B36" s="35"/>
      <c r="C36" s="1153" t="s">
        <v>576</v>
      </c>
      <c r="D36" s="1154"/>
      <c r="E36" s="1155"/>
      <c r="F36" s="36">
        <v>4.62</v>
      </c>
      <c r="G36" s="37">
        <v>4.3600000000000003</v>
      </c>
      <c r="H36" s="37">
        <v>4.97</v>
      </c>
      <c r="I36" s="37">
        <v>6.95</v>
      </c>
      <c r="J36" s="38">
        <v>5.65</v>
      </c>
      <c r="K36" s="22"/>
      <c r="L36" s="22"/>
      <c r="M36" s="22"/>
      <c r="N36" s="22"/>
      <c r="O36" s="22"/>
      <c r="P36" s="22"/>
    </row>
    <row r="37" spans="1:16" ht="39" customHeight="1" x14ac:dyDescent="0.15">
      <c r="A37" s="22"/>
      <c r="B37" s="35"/>
      <c r="C37" s="1153" t="s">
        <v>577</v>
      </c>
      <c r="D37" s="1154"/>
      <c r="E37" s="1155"/>
      <c r="F37" s="36">
        <v>0.25</v>
      </c>
      <c r="G37" s="37" t="s">
        <v>578</v>
      </c>
      <c r="H37" s="37">
        <v>0.56999999999999995</v>
      </c>
      <c r="I37" s="37">
        <v>0.83</v>
      </c>
      <c r="J37" s="38">
        <v>0.7</v>
      </c>
      <c r="K37" s="22"/>
      <c r="L37" s="22"/>
      <c r="M37" s="22"/>
      <c r="N37" s="22"/>
      <c r="O37" s="22"/>
      <c r="P37" s="22"/>
    </row>
    <row r="38" spans="1:16" ht="39" customHeight="1" x14ac:dyDescent="0.15">
      <c r="A38" s="22"/>
      <c r="B38" s="35"/>
      <c r="C38" s="1153" t="s">
        <v>579</v>
      </c>
      <c r="D38" s="1154"/>
      <c r="E38" s="1155"/>
      <c r="F38" s="36">
        <v>0.11</v>
      </c>
      <c r="G38" s="37">
        <v>0.08</v>
      </c>
      <c r="H38" s="37">
        <v>0.11</v>
      </c>
      <c r="I38" s="37">
        <v>0.11</v>
      </c>
      <c r="J38" s="38">
        <v>0.42</v>
      </c>
      <c r="K38" s="22"/>
      <c r="L38" s="22"/>
      <c r="M38" s="22"/>
      <c r="N38" s="22"/>
      <c r="O38" s="22"/>
      <c r="P38" s="22"/>
    </row>
    <row r="39" spans="1:16" ht="39" customHeight="1" x14ac:dyDescent="0.15">
      <c r="A39" s="22"/>
      <c r="B39" s="35"/>
      <c r="C39" s="1153" t="s">
        <v>580</v>
      </c>
      <c r="D39" s="1154"/>
      <c r="E39" s="1155"/>
      <c r="F39" s="36">
        <v>0.24</v>
      </c>
      <c r="G39" s="37">
        <v>0.24</v>
      </c>
      <c r="H39" s="37">
        <v>0.22</v>
      </c>
      <c r="I39" s="37">
        <v>0.21</v>
      </c>
      <c r="J39" s="38">
        <v>0.23</v>
      </c>
      <c r="K39" s="22"/>
      <c r="L39" s="22"/>
      <c r="M39" s="22"/>
      <c r="N39" s="22"/>
      <c r="O39" s="22"/>
      <c r="P39" s="22"/>
    </row>
    <row r="40" spans="1:16" ht="39" customHeight="1" x14ac:dyDescent="0.15">
      <c r="A40" s="22"/>
      <c r="B40" s="35"/>
      <c r="C40" s="1153" t="s">
        <v>581</v>
      </c>
      <c r="D40" s="1154"/>
      <c r="E40" s="1155"/>
      <c r="F40" s="36">
        <v>7.0000000000000007E-2</v>
      </c>
      <c r="G40" s="37">
        <v>0.08</v>
      </c>
      <c r="H40" s="37">
        <v>0.09</v>
      </c>
      <c r="I40" s="37">
        <v>0.09</v>
      </c>
      <c r="J40" s="38">
        <v>0.1</v>
      </c>
      <c r="K40" s="22"/>
      <c r="L40" s="22"/>
      <c r="M40" s="22"/>
      <c r="N40" s="22"/>
      <c r="O40" s="22"/>
      <c r="P40" s="22"/>
    </row>
    <row r="41" spans="1:16" ht="39" customHeight="1" x14ac:dyDescent="0.15">
      <c r="A41" s="22"/>
      <c r="B41" s="35"/>
      <c r="C41" s="1153" t="s">
        <v>582</v>
      </c>
      <c r="D41" s="1154"/>
      <c r="E41" s="1155"/>
      <c r="F41" s="36">
        <v>0</v>
      </c>
      <c r="G41" s="37">
        <v>0</v>
      </c>
      <c r="H41" s="37">
        <v>0.01</v>
      </c>
      <c r="I41" s="37">
        <v>0.01</v>
      </c>
      <c r="J41" s="38">
        <v>0.01</v>
      </c>
      <c r="K41" s="22"/>
      <c r="L41" s="22"/>
      <c r="M41" s="22"/>
      <c r="N41" s="22"/>
      <c r="O41" s="22"/>
      <c r="P41" s="22"/>
    </row>
    <row r="42" spans="1:16" ht="39" customHeight="1" x14ac:dyDescent="0.15">
      <c r="A42" s="22"/>
      <c r="B42" s="39"/>
      <c r="C42" s="1153" t="s">
        <v>583</v>
      </c>
      <c r="D42" s="1154"/>
      <c r="E42" s="1155"/>
      <c r="F42" s="36" t="s">
        <v>526</v>
      </c>
      <c r="G42" s="37" t="s">
        <v>526</v>
      </c>
      <c r="H42" s="37" t="s">
        <v>526</v>
      </c>
      <c r="I42" s="37" t="s">
        <v>526</v>
      </c>
      <c r="J42" s="38" t="s">
        <v>526</v>
      </c>
      <c r="K42" s="22"/>
      <c r="L42" s="22"/>
      <c r="M42" s="22"/>
      <c r="N42" s="22"/>
      <c r="O42" s="22"/>
      <c r="P42" s="22"/>
    </row>
    <row r="43" spans="1:16" ht="39" customHeight="1" thickBot="1" x14ac:dyDescent="0.2">
      <c r="A43" s="22"/>
      <c r="B43" s="40"/>
      <c r="C43" s="1156" t="s">
        <v>584</v>
      </c>
      <c r="D43" s="1157"/>
      <c r="E43" s="115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lcmqwNPHP06Jcf62PUm5pwY6oruqD8ItSRtD54hheyzxouWwEUbsUhmeVxR7wUjOOpANKMiK0XoHK8AIavuuQ==" saltValue="U1tBHLfLkcVUdVq8ZMO5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2588</v>
      </c>
      <c r="L45" s="60">
        <v>2585</v>
      </c>
      <c r="M45" s="60">
        <v>2487</v>
      </c>
      <c r="N45" s="60">
        <v>2489</v>
      </c>
      <c r="O45" s="61">
        <v>2460</v>
      </c>
      <c r="P45" s="48"/>
      <c r="Q45" s="48"/>
      <c r="R45" s="48"/>
      <c r="S45" s="48"/>
      <c r="T45" s="48"/>
      <c r="U45" s="48"/>
    </row>
    <row r="46" spans="1:21" ht="30.75" customHeight="1" x14ac:dyDescent="0.15">
      <c r="A46" s="48"/>
      <c r="B46" s="1163"/>
      <c r="C46" s="1164"/>
      <c r="D46" s="62"/>
      <c r="E46" s="1169" t="s">
        <v>13</v>
      </c>
      <c r="F46" s="1169"/>
      <c r="G46" s="1169"/>
      <c r="H46" s="1169"/>
      <c r="I46" s="1169"/>
      <c r="J46" s="1170"/>
      <c r="K46" s="63" t="s">
        <v>526</v>
      </c>
      <c r="L46" s="64" t="s">
        <v>526</v>
      </c>
      <c r="M46" s="64" t="s">
        <v>526</v>
      </c>
      <c r="N46" s="64" t="s">
        <v>526</v>
      </c>
      <c r="O46" s="65" t="s">
        <v>526</v>
      </c>
      <c r="P46" s="48"/>
      <c r="Q46" s="48"/>
      <c r="R46" s="48"/>
      <c r="S46" s="48"/>
      <c r="T46" s="48"/>
      <c r="U46" s="48"/>
    </row>
    <row r="47" spans="1:21" ht="30.75" customHeight="1" x14ac:dyDescent="0.15">
      <c r="A47" s="48"/>
      <c r="B47" s="1163"/>
      <c r="C47" s="1164"/>
      <c r="D47" s="62"/>
      <c r="E47" s="1169" t="s">
        <v>14</v>
      </c>
      <c r="F47" s="1169"/>
      <c r="G47" s="1169"/>
      <c r="H47" s="1169"/>
      <c r="I47" s="1169"/>
      <c r="J47" s="1170"/>
      <c r="K47" s="63" t="s">
        <v>526</v>
      </c>
      <c r="L47" s="64" t="s">
        <v>526</v>
      </c>
      <c r="M47" s="64" t="s">
        <v>526</v>
      </c>
      <c r="N47" s="64" t="s">
        <v>526</v>
      </c>
      <c r="O47" s="65" t="s">
        <v>526</v>
      </c>
      <c r="P47" s="48"/>
      <c r="Q47" s="48"/>
      <c r="R47" s="48"/>
      <c r="S47" s="48"/>
      <c r="T47" s="48"/>
      <c r="U47" s="48"/>
    </row>
    <row r="48" spans="1:21" ht="30.75" customHeight="1" x14ac:dyDescent="0.15">
      <c r="A48" s="48"/>
      <c r="B48" s="1163"/>
      <c r="C48" s="1164"/>
      <c r="D48" s="62"/>
      <c r="E48" s="1169" t="s">
        <v>15</v>
      </c>
      <c r="F48" s="1169"/>
      <c r="G48" s="1169"/>
      <c r="H48" s="1169"/>
      <c r="I48" s="1169"/>
      <c r="J48" s="1170"/>
      <c r="K48" s="63">
        <v>670</v>
      </c>
      <c r="L48" s="64">
        <v>640</v>
      </c>
      <c r="M48" s="64">
        <v>593</v>
      </c>
      <c r="N48" s="64">
        <v>541</v>
      </c>
      <c r="O48" s="65">
        <v>516</v>
      </c>
      <c r="P48" s="48"/>
      <c r="Q48" s="48"/>
      <c r="R48" s="48"/>
      <c r="S48" s="48"/>
      <c r="T48" s="48"/>
      <c r="U48" s="48"/>
    </row>
    <row r="49" spans="1:21" ht="30.75" customHeight="1" x14ac:dyDescent="0.15">
      <c r="A49" s="48"/>
      <c r="B49" s="1163"/>
      <c r="C49" s="1164"/>
      <c r="D49" s="62"/>
      <c r="E49" s="1169" t="s">
        <v>16</v>
      </c>
      <c r="F49" s="1169"/>
      <c r="G49" s="1169"/>
      <c r="H49" s="1169"/>
      <c r="I49" s="1169"/>
      <c r="J49" s="1170"/>
      <c r="K49" s="63">
        <v>600</v>
      </c>
      <c r="L49" s="64">
        <v>606</v>
      </c>
      <c r="M49" s="64">
        <v>611</v>
      </c>
      <c r="N49" s="64">
        <v>544</v>
      </c>
      <c r="O49" s="65">
        <v>342</v>
      </c>
      <c r="P49" s="48"/>
      <c r="Q49" s="48"/>
      <c r="R49" s="48"/>
      <c r="S49" s="48"/>
      <c r="T49" s="48"/>
      <c r="U49" s="48"/>
    </row>
    <row r="50" spans="1:21" ht="30.75" customHeight="1" x14ac:dyDescent="0.15">
      <c r="A50" s="48"/>
      <c r="B50" s="1163"/>
      <c r="C50" s="1164"/>
      <c r="D50" s="62"/>
      <c r="E50" s="1169" t="s">
        <v>17</v>
      </c>
      <c r="F50" s="1169"/>
      <c r="G50" s="1169"/>
      <c r="H50" s="1169"/>
      <c r="I50" s="1169"/>
      <c r="J50" s="1170"/>
      <c r="K50" s="63">
        <v>0</v>
      </c>
      <c r="L50" s="64">
        <v>0</v>
      </c>
      <c r="M50" s="64" t="s">
        <v>526</v>
      </c>
      <c r="N50" s="64" t="s">
        <v>526</v>
      </c>
      <c r="O50" s="65" t="s">
        <v>526</v>
      </c>
      <c r="P50" s="48"/>
      <c r="Q50" s="48"/>
      <c r="R50" s="48"/>
      <c r="S50" s="48"/>
      <c r="T50" s="48"/>
      <c r="U50" s="48"/>
    </row>
    <row r="51" spans="1:21" ht="30.75" customHeight="1" x14ac:dyDescent="0.15">
      <c r="A51" s="48"/>
      <c r="B51" s="1165"/>
      <c r="C51" s="1166"/>
      <c r="D51" s="66"/>
      <c r="E51" s="1169" t="s">
        <v>18</v>
      </c>
      <c r="F51" s="1169"/>
      <c r="G51" s="1169"/>
      <c r="H51" s="1169"/>
      <c r="I51" s="1169"/>
      <c r="J51" s="1170"/>
      <c r="K51" s="63">
        <v>0</v>
      </c>
      <c r="L51" s="64" t="s">
        <v>526</v>
      </c>
      <c r="M51" s="64" t="s">
        <v>526</v>
      </c>
      <c r="N51" s="64" t="s">
        <v>526</v>
      </c>
      <c r="O51" s="65" t="s">
        <v>526</v>
      </c>
      <c r="P51" s="48"/>
      <c r="Q51" s="48"/>
      <c r="R51" s="48"/>
      <c r="S51" s="48"/>
      <c r="T51" s="48"/>
      <c r="U51" s="48"/>
    </row>
    <row r="52" spans="1:21" ht="30.75" customHeight="1" x14ac:dyDescent="0.15">
      <c r="A52" s="48"/>
      <c r="B52" s="1171" t="s">
        <v>19</v>
      </c>
      <c r="C52" s="1172"/>
      <c r="D52" s="66"/>
      <c r="E52" s="1169" t="s">
        <v>20</v>
      </c>
      <c r="F52" s="1169"/>
      <c r="G52" s="1169"/>
      <c r="H52" s="1169"/>
      <c r="I52" s="1169"/>
      <c r="J52" s="1170"/>
      <c r="K52" s="63">
        <v>3184</v>
      </c>
      <c r="L52" s="64">
        <v>3110</v>
      </c>
      <c r="M52" s="64">
        <v>2995</v>
      </c>
      <c r="N52" s="64">
        <v>2857</v>
      </c>
      <c r="O52" s="65">
        <v>2783</v>
      </c>
      <c r="P52" s="48"/>
      <c r="Q52" s="48"/>
      <c r="R52" s="48"/>
      <c r="S52" s="48"/>
      <c r="T52" s="48"/>
      <c r="U52" s="48"/>
    </row>
    <row r="53" spans="1:21" ht="30.75" customHeight="1" thickBot="1" x14ac:dyDescent="0.2">
      <c r="A53" s="48"/>
      <c r="B53" s="1173" t="s">
        <v>21</v>
      </c>
      <c r="C53" s="1174"/>
      <c r="D53" s="67"/>
      <c r="E53" s="1175" t="s">
        <v>22</v>
      </c>
      <c r="F53" s="1175"/>
      <c r="G53" s="1175"/>
      <c r="H53" s="1175"/>
      <c r="I53" s="1175"/>
      <c r="J53" s="1176"/>
      <c r="K53" s="68">
        <v>674</v>
      </c>
      <c r="L53" s="69">
        <v>721</v>
      </c>
      <c r="M53" s="69">
        <v>696</v>
      </c>
      <c r="N53" s="69">
        <v>717</v>
      </c>
      <c r="O53" s="70">
        <v>535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77" t="s">
        <v>26</v>
      </c>
      <c r="C58" s="1178"/>
      <c r="D58" s="1183" t="s">
        <v>27</v>
      </c>
      <c r="E58" s="1184"/>
      <c r="F58" s="1184"/>
      <c r="G58" s="1184"/>
      <c r="H58" s="1184"/>
      <c r="I58" s="1184"/>
      <c r="J58" s="1185"/>
      <c r="K58" s="83"/>
      <c r="L58" s="84"/>
      <c r="M58" s="84"/>
      <c r="N58" s="84"/>
      <c r="O58" s="85"/>
    </row>
    <row r="59" spans="1:21" ht="31.5" customHeight="1" x14ac:dyDescent="0.15">
      <c r="B59" s="1179"/>
      <c r="C59" s="1180"/>
      <c r="D59" s="1186" t="s">
        <v>28</v>
      </c>
      <c r="E59" s="1187"/>
      <c r="F59" s="1187"/>
      <c r="G59" s="1187"/>
      <c r="H59" s="1187"/>
      <c r="I59" s="1187"/>
      <c r="J59" s="1188"/>
      <c r="K59" s="86"/>
      <c r="L59" s="87"/>
      <c r="M59" s="87"/>
      <c r="N59" s="87"/>
      <c r="O59" s="88"/>
    </row>
    <row r="60" spans="1:21" ht="31.5" customHeight="1" thickBot="1" x14ac:dyDescent="0.2">
      <c r="B60" s="1181"/>
      <c r="C60" s="1182"/>
      <c r="D60" s="1189" t="s">
        <v>29</v>
      </c>
      <c r="E60" s="1190"/>
      <c r="F60" s="1190"/>
      <c r="G60" s="1190"/>
      <c r="H60" s="1190"/>
      <c r="I60" s="1190"/>
      <c r="J60" s="1191"/>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72N3BW9Dx8nM38ZnNR5AocH+k168eKjRyVKB/HQuN29i2wKtvmpsNlvSofSy1l27x092mLKgf0d2VNWBjFYNw==" saltValue="iJjvhwCvJGCFg2JJghlYi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92" t="s">
        <v>32</v>
      </c>
      <c r="C41" s="1193"/>
      <c r="D41" s="105"/>
      <c r="E41" s="1198" t="s">
        <v>33</v>
      </c>
      <c r="F41" s="1198"/>
      <c r="G41" s="1198"/>
      <c r="H41" s="1199"/>
      <c r="I41" s="355">
        <v>27676</v>
      </c>
      <c r="J41" s="356">
        <v>26782</v>
      </c>
      <c r="K41" s="356">
        <v>25791</v>
      </c>
      <c r="L41" s="356">
        <v>24860</v>
      </c>
      <c r="M41" s="357">
        <v>23053</v>
      </c>
    </row>
    <row r="42" spans="2:13" ht="27.75" customHeight="1" x14ac:dyDescent="0.15">
      <c r="B42" s="1194"/>
      <c r="C42" s="1195"/>
      <c r="D42" s="106"/>
      <c r="E42" s="1200" t="s">
        <v>34</v>
      </c>
      <c r="F42" s="1200"/>
      <c r="G42" s="1200"/>
      <c r="H42" s="1201"/>
      <c r="I42" s="358">
        <v>820</v>
      </c>
      <c r="J42" s="359">
        <v>756</v>
      </c>
      <c r="K42" s="359">
        <v>645</v>
      </c>
      <c r="L42" s="359">
        <v>546</v>
      </c>
      <c r="M42" s="360">
        <v>546</v>
      </c>
    </row>
    <row r="43" spans="2:13" ht="27.75" customHeight="1" x14ac:dyDescent="0.15">
      <c r="B43" s="1194"/>
      <c r="C43" s="1195"/>
      <c r="D43" s="106"/>
      <c r="E43" s="1200" t="s">
        <v>35</v>
      </c>
      <c r="F43" s="1200"/>
      <c r="G43" s="1200"/>
      <c r="H43" s="1201"/>
      <c r="I43" s="358">
        <v>5471</v>
      </c>
      <c r="J43" s="359">
        <v>4912</v>
      </c>
      <c r="K43" s="359">
        <v>4560</v>
      </c>
      <c r="L43" s="359">
        <v>4197</v>
      </c>
      <c r="M43" s="360">
        <v>3892</v>
      </c>
    </row>
    <row r="44" spans="2:13" ht="27.75" customHeight="1" x14ac:dyDescent="0.15">
      <c r="B44" s="1194"/>
      <c r="C44" s="1195"/>
      <c r="D44" s="106"/>
      <c r="E44" s="1200" t="s">
        <v>36</v>
      </c>
      <c r="F44" s="1200"/>
      <c r="G44" s="1200"/>
      <c r="H44" s="1201"/>
      <c r="I44" s="358">
        <v>2714</v>
      </c>
      <c r="J44" s="359">
        <v>2177</v>
      </c>
      <c r="K44" s="359">
        <v>1590</v>
      </c>
      <c r="L44" s="359">
        <v>1080</v>
      </c>
      <c r="M44" s="360">
        <v>747</v>
      </c>
    </row>
    <row r="45" spans="2:13" ht="27.75" customHeight="1" x14ac:dyDescent="0.15">
      <c r="B45" s="1194"/>
      <c r="C45" s="1195"/>
      <c r="D45" s="106"/>
      <c r="E45" s="1200" t="s">
        <v>37</v>
      </c>
      <c r="F45" s="1200"/>
      <c r="G45" s="1200"/>
      <c r="H45" s="1201"/>
      <c r="I45" s="358">
        <v>1189</v>
      </c>
      <c r="J45" s="359">
        <v>1108</v>
      </c>
      <c r="K45" s="359">
        <v>793</v>
      </c>
      <c r="L45" s="359">
        <v>538</v>
      </c>
      <c r="M45" s="360">
        <v>407</v>
      </c>
    </row>
    <row r="46" spans="2:13" ht="27.75" customHeight="1" x14ac:dyDescent="0.15">
      <c r="B46" s="1194"/>
      <c r="C46" s="1195"/>
      <c r="D46" s="107"/>
      <c r="E46" s="1200" t="s">
        <v>38</v>
      </c>
      <c r="F46" s="1200"/>
      <c r="G46" s="1200"/>
      <c r="H46" s="1201"/>
      <c r="I46" s="358" t="s">
        <v>526</v>
      </c>
      <c r="J46" s="359" t="s">
        <v>526</v>
      </c>
      <c r="K46" s="359" t="s">
        <v>526</v>
      </c>
      <c r="L46" s="359" t="s">
        <v>526</v>
      </c>
      <c r="M46" s="360" t="s">
        <v>526</v>
      </c>
    </row>
    <row r="47" spans="2:13" ht="27.75" customHeight="1" x14ac:dyDescent="0.15">
      <c r="B47" s="1194"/>
      <c r="C47" s="1195"/>
      <c r="D47" s="108"/>
      <c r="E47" s="1202" t="s">
        <v>39</v>
      </c>
      <c r="F47" s="1203"/>
      <c r="G47" s="1203"/>
      <c r="H47" s="1204"/>
      <c r="I47" s="358" t="s">
        <v>526</v>
      </c>
      <c r="J47" s="359" t="s">
        <v>526</v>
      </c>
      <c r="K47" s="359" t="s">
        <v>526</v>
      </c>
      <c r="L47" s="359" t="s">
        <v>526</v>
      </c>
      <c r="M47" s="360" t="s">
        <v>526</v>
      </c>
    </row>
    <row r="48" spans="2:13" ht="27.75" customHeight="1" x14ac:dyDescent="0.15">
      <c r="B48" s="1194"/>
      <c r="C48" s="1195"/>
      <c r="D48" s="106"/>
      <c r="E48" s="1200" t="s">
        <v>40</v>
      </c>
      <c r="F48" s="1200"/>
      <c r="G48" s="1200"/>
      <c r="H48" s="1201"/>
      <c r="I48" s="358" t="s">
        <v>526</v>
      </c>
      <c r="J48" s="359" t="s">
        <v>526</v>
      </c>
      <c r="K48" s="359" t="s">
        <v>526</v>
      </c>
      <c r="L48" s="359" t="s">
        <v>526</v>
      </c>
      <c r="M48" s="360" t="s">
        <v>526</v>
      </c>
    </row>
    <row r="49" spans="2:13" ht="27.75" customHeight="1" x14ac:dyDescent="0.15">
      <c r="B49" s="1196"/>
      <c r="C49" s="1197"/>
      <c r="D49" s="106"/>
      <c r="E49" s="1200" t="s">
        <v>41</v>
      </c>
      <c r="F49" s="1200"/>
      <c r="G49" s="1200"/>
      <c r="H49" s="1201"/>
      <c r="I49" s="358" t="s">
        <v>526</v>
      </c>
      <c r="J49" s="359" t="s">
        <v>526</v>
      </c>
      <c r="K49" s="359" t="s">
        <v>526</v>
      </c>
      <c r="L49" s="359" t="s">
        <v>526</v>
      </c>
      <c r="M49" s="360" t="s">
        <v>526</v>
      </c>
    </row>
    <row r="50" spans="2:13" ht="27.75" customHeight="1" x14ac:dyDescent="0.15">
      <c r="B50" s="1205" t="s">
        <v>42</v>
      </c>
      <c r="C50" s="1206"/>
      <c r="D50" s="109"/>
      <c r="E50" s="1200" t="s">
        <v>43</v>
      </c>
      <c r="F50" s="1200"/>
      <c r="G50" s="1200"/>
      <c r="H50" s="1201"/>
      <c r="I50" s="358">
        <v>9815</v>
      </c>
      <c r="J50" s="359">
        <v>11417</v>
      </c>
      <c r="K50" s="359">
        <v>12350</v>
      </c>
      <c r="L50" s="359">
        <v>14904</v>
      </c>
      <c r="M50" s="360">
        <v>17867</v>
      </c>
    </row>
    <row r="51" spans="2:13" ht="27.75" customHeight="1" x14ac:dyDescent="0.15">
      <c r="B51" s="1194"/>
      <c r="C51" s="1195"/>
      <c r="D51" s="106"/>
      <c r="E51" s="1200" t="s">
        <v>44</v>
      </c>
      <c r="F51" s="1200"/>
      <c r="G51" s="1200"/>
      <c r="H51" s="1201"/>
      <c r="I51" s="358">
        <v>2552</v>
      </c>
      <c r="J51" s="359">
        <v>2626</v>
      </c>
      <c r="K51" s="359">
        <v>2605</v>
      </c>
      <c r="L51" s="359">
        <v>2546</v>
      </c>
      <c r="M51" s="360">
        <v>1942</v>
      </c>
    </row>
    <row r="52" spans="2:13" ht="27.75" customHeight="1" x14ac:dyDescent="0.15">
      <c r="B52" s="1196"/>
      <c r="C52" s="1197"/>
      <c r="D52" s="106"/>
      <c r="E52" s="1200" t="s">
        <v>45</v>
      </c>
      <c r="F52" s="1200"/>
      <c r="G52" s="1200"/>
      <c r="H52" s="1201"/>
      <c r="I52" s="358">
        <v>26739</v>
      </c>
      <c r="J52" s="359">
        <v>25981</v>
      </c>
      <c r="K52" s="359">
        <v>25177</v>
      </c>
      <c r="L52" s="359">
        <v>24421</v>
      </c>
      <c r="M52" s="360">
        <v>22891</v>
      </c>
    </row>
    <row r="53" spans="2:13" ht="27.75" customHeight="1" thickBot="1" x14ac:dyDescent="0.2">
      <c r="B53" s="1207" t="s">
        <v>46</v>
      </c>
      <c r="C53" s="1208"/>
      <c r="D53" s="110"/>
      <c r="E53" s="1209" t="s">
        <v>47</v>
      </c>
      <c r="F53" s="1209"/>
      <c r="G53" s="1209"/>
      <c r="H53" s="1210"/>
      <c r="I53" s="361">
        <v>-1235</v>
      </c>
      <c r="J53" s="362">
        <v>-4287</v>
      </c>
      <c r="K53" s="362">
        <v>-6754</v>
      </c>
      <c r="L53" s="362">
        <v>-10650</v>
      </c>
      <c r="M53" s="363">
        <v>-14054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XINX0QYXigv3giJeF1x70B8sxzuZGAhHjxt89Cn85TpNFws32XT5OXehXAl8mLM1ALp1Gxbi4dzfsVsmjKGFiw==" saltValue="3OWznZTFDuprC2d9WkYr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9" t="s">
        <v>50</v>
      </c>
      <c r="D55" s="1219"/>
      <c r="E55" s="1220"/>
      <c r="F55" s="122">
        <v>2706</v>
      </c>
      <c r="G55" s="122">
        <v>3841</v>
      </c>
      <c r="H55" s="123">
        <v>5004</v>
      </c>
    </row>
    <row r="56" spans="2:8" ht="52.5" customHeight="1" x14ac:dyDescent="0.15">
      <c r="B56" s="124"/>
      <c r="C56" s="1221" t="s">
        <v>51</v>
      </c>
      <c r="D56" s="1221"/>
      <c r="E56" s="1222"/>
      <c r="F56" s="125">
        <v>462</v>
      </c>
      <c r="G56" s="125">
        <v>462</v>
      </c>
      <c r="H56" s="126">
        <v>462</v>
      </c>
    </row>
    <row r="57" spans="2:8" ht="53.25" customHeight="1" x14ac:dyDescent="0.15">
      <c r="B57" s="124"/>
      <c r="C57" s="1223" t="s">
        <v>52</v>
      </c>
      <c r="D57" s="1223"/>
      <c r="E57" s="1224"/>
      <c r="F57" s="127">
        <v>8647</v>
      </c>
      <c r="G57" s="127">
        <v>10071</v>
      </c>
      <c r="H57" s="128">
        <v>11784</v>
      </c>
    </row>
    <row r="58" spans="2:8" ht="45.75" customHeight="1" x14ac:dyDescent="0.15">
      <c r="B58" s="129"/>
      <c r="C58" s="1211" t="s">
        <v>613</v>
      </c>
      <c r="D58" s="1212"/>
      <c r="E58" s="1213"/>
      <c r="F58" s="130">
        <v>7091</v>
      </c>
      <c r="G58" s="130">
        <v>8270</v>
      </c>
      <c r="H58" s="131">
        <v>9929</v>
      </c>
    </row>
    <row r="59" spans="2:8" ht="45.75" customHeight="1" x14ac:dyDescent="0.15">
      <c r="B59" s="129"/>
      <c r="C59" s="1211" t="s">
        <v>614</v>
      </c>
      <c r="D59" s="1212"/>
      <c r="E59" s="1213"/>
      <c r="F59" s="130">
        <v>1126</v>
      </c>
      <c r="G59" s="130">
        <v>1347</v>
      </c>
      <c r="H59" s="131">
        <v>1388</v>
      </c>
    </row>
    <row r="60" spans="2:8" ht="45.75" customHeight="1" x14ac:dyDescent="0.15">
      <c r="B60" s="129"/>
      <c r="C60" s="1211" t="s">
        <v>615</v>
      </c>
      <c r="D60" s="1212"/>
      <c r="E60" s="1213"/>
      <c r="F60" s="130">
        <v>229</v>
      </c>
      <c r="G60" s="130">
        <v>231</v>
      </c>
      <c r="H60" s="131">
        <v>232</v>
      </c>
    </row>
    <row r="61" spans="2:8" ht="45.75" customHeight="1" x14ac:dyDescent="0.15">
      <c r="B61" s="129"/>
      <c r="C61" s="1211" t="s">
        <v>616</v>
      </c>
      <c r="D61" s="1212"/>
      <c r="E61" s="1213"/>
      <c r="F61" s="130">
        <v>93</v>
      </c>
      <c r="G61" s="130">
        <v>106</v>
      </c>
      <c r="H61" s="131">
        <v>119</v>
      </c>
    </row>
    <row r="62" spans="2:8" ht="45.75" customHeight="1" thickBot="1" x14ac:dyDescent="0.2">
      <c r="B62" s="132"/>
      <c r="C62" s="1214" t="s">
        <v>617</v>
      </c>
      <c r="D62" s="1215"/>
      <c r="E62" s="1216"/>
      <c r="F62" s="133">
        <v>39</v>
      </c>
      <c r="G62" s="133">
        <v>39</v>
      </c>
      <c r="H62" s="134">
        <v>39</v>
      </c>
    </row>
    <row r="63" spans="2:8" ht="52.5" customHeight="1" thickBot="1" x14ac:dyDescent="0.2">
      <c r="B63" s="135"/>
      <c r="C63" s="1217" t="s">
        <v>53</v>
      </c>
      <c r="D63" s="1217"/>
      <c r="E63" s="1218"/>
      <c r="F63" s="136">
        <v>11815</v>
      </c>
      <c r="G63" s="136">
        <v>14375</v>
      </c>
      <c r="H63" s="137">
        <v>17250</v>
      </c>
    </row>
    <row r="64" spans="2:8" x14ac:dyDescent="0.15"/>
  </sheetData>
  <sheetProtection algorithmName="SHA-512" hashValue="bE1wpM1hbiMxrV2f7y3BNoZgBABh5wvQYn0CWvDsUvDY1IwfiyUOY3kONum8tTR6URvbLHabEclxy+wbsdChBQ==" saltValue="dw3XXf2zvxYx8QSgUHHi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56224</v>
      </c>
      <c r="E3" s="156"/>
      <c r="F3" s="157">
        <v>43226</v>
      </c>
      <c r="G3" s="158"/>
      <c r="H3" s="159"/>
    </row>
    <row r="4" spans="1:8" x14ac:dyDescent="0.15">
      <c r="A4" s="160"/>
      <c r="B4" s="161"/>
      <c r="C4" s="162"/>
      <c r="D4" s="163">
        <v>50249</v>
      </c>
      <c r="E4" s="164"/>
      <c r="F4" s="165">
        <v>22622</v>
      </c>
      <c r="G4" s="166"/>
      <c r="H4" s="167"/>
    </row>
    <row r="5" spans="1:8" x14ac:dyDescent="0.15">
      <c r="A5" s="148" t="s">
        <v>559</v>
      </c>
      <c r="B5" s="153"/>
      <c r="C5" s="154"/>
      <c r="D5" s="155">
        <v>15074</v>
      </c>
      <c r="E5" s="156"/>
      <c r="F5" s="157">
        <v>42836</v>
      </c>
      <c r="G5" s="158"/>
      <c r="H5" s="159"/>
    </row>
    <row r="6" spans="1:8" x14ac:dyDescent="0.15">
      <c r="A6" s="160"/>
      <c r="B6" s="161"/>
      <c r="C6" s="162"/>
      <c r="D6" s="163">
        <v>9026</v>
      </c>
      <c r="E6" s="164"/>
      <c r="F6" s="165">
        <v>22936</v>
      </c>
      <c r="G6" s="166"/>
      <c r="H6" s="167"/>
    </row>
    <row r="7" spans="1:8" x14ac:dyDescent="0.15">
      <c r="A7" s="148" t="s">
        <v>560</v>
      </c>
      <c r="B7" s="153"/>
      <c r="C7" s="154"/>
      <c r="D7" s="155">
        <v>22814</v>
      </c>
      <c r="E7" s="156"/>
      <c r="F7" s="157">
        <v>44161</v>
      </c>
      <c r="G7" s="158"/>
      <c r="H7" s="159"/>
    </row>
    <row r="8" spans="1:8" x14ac:dyDescent="0.15">
      <c r="A8" s="160"/>
      <c r="B8" s="161"/>
      <c r="C8" s="162"/>
      <c r="D8" s="163">
        <v>11020</v>
      </c>
      <c r="E8" s="164"/>
      <c r="F8" s="165">
        <v>23644</v>
      </c>
      <c r="G8" s="166"/>
      <c r="H8" s="167"/>
    </row>
    <row r="9" spans="1:8" x14ac:dyDescent="0.15">
      <c r="A9" s="148" t="s">
        <v>561</v>
      </c>
      <c r="B9" s="153"/>
      <c r="C9" s="154"/>
      <c r="D9" s="155">
        <v>14181</v>
      </c>
      <c r="E9" s="156"/>
      <c r="F9" s="157">
        <v>43955</v>
      </c>
      <c r="G9" s="158"/>
      <c r="H9" s="159"/>
    </row>
    <row r="10" spans="1:8" x14ac:dyDescent="0.15">
      <c r="A10" s="160"/>
      <c r="B10" s="161"/>
      <c r="C10" s="162"/>
      <c r="D10" s="163">
        <v>9713</v>
      </c>
      <c r="E10" s="164"/>
      <c r="F10" s="165">
        <v>21318</v>
      </c>
      <c r="G10" s="166"/>
      <c r="H10" s="167"/>
    </row>
    <row r="11" spans="1:8" x14ac:dyDescent="0.15">
      <c r="A11" s="148" t="s">
        <v>562</v>
      </c>
      <c r="B11" s="153"/>
      <c r="C11" s="154"/>
      <c r="D11" s="155">
        <v>17291</v>
      </c>
      <c r="E11" s="156"/>
      <c r="F11" s="157">
        <v>41921</v>
      </c>
      <c r="G11" s="158"/>
      <c r="H11" s="159"/>
    </row>
    <row r="12" spans="1:8" x14ac:dyDescent="0.15">
      <c r="A12" s="160"/>
      <c r="B12" s="161"/>
      <c r="C12" s="168"/>
      <c r="D12" s="163">
        <v>10030</v>
      </c>
      <c r="E12" s="164"/>
      <c r="F12" s="165">
        <v>21655</v>
      </c>
      <c r="G12" s="166"/>
      <c r="H12" s="167"/>
    </row>
    <row r="13" spans="1:8" x14ac:dyDescent="0.15">
      <c r="A13" s="148"/>
      <c r="B13" s="153"/>
      <c r="C13" s="169"/>
      <c r="D13" s="170">
        <v>25117</v>
      </c>
      <c r="E13" s="171"/>
      <c r="F13" s="172">
        <v>43220</v>
      </c>
      <c r="G13" s="173"/>
      <c r="H13" s="159"/>
    </row>
    <row r="14" spans="1:8" x14ac:dyDescent="0.15">
      <c r="A14" s="160"/>
      <c r="B14" s="161"/>
      <c r="C14" s="162"/>
      <c r="D14" s="163">
        <v>18008</v>
      </c>
      <c r="E14" s="164"/>
      <c r="F14" s="165">
        <v>22435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4.7</v>
      </c>
      <c r="C19" s="174">
        <f>ROUND(VALUE(SUBSTITUTE(実質収支比率等に係る経年分析!G$48,"▲","-")),2)</f>
        <v>4.45</v>
      </c>
      <c r="D19" s="174">
        <f>ROUND(VALUE(SUBSTITUTE(実質収支比率等に係る経年分析!H$48,"▲","-")),2)</f>
        <v>5.08</v>
      </c>
      <c r="E19" s="174">
        <f>ROUND(VALUE(SUBSTITUTE(実質収支比率等に係る経年分析!I$48,"▲","-")),2)</f>
        <v>7.07</v>
      </c>
      <c r="F19" s="174">
        <f>ROUND(VALUE(SUBSTITUTE(実質収支比率等に係る経年分析!J$48,"▲","-")),2)</f>
        <v>5.77</v>
      </c>
    </row>
    <row r="20" spans="1:11" x14ac:dyDescent="0.15">
      <c r="A20" s="174" t="s">
        <v>57</v>
      </c>
      <c r="B20" s="174">
        <f>ROUND(VALUE(SUBSTITUTE(実質収支比率等に係る経年分析!F$47,"▲","-")),2)</f>
        <v>10.09</v>
      </c>
      <c r="C20" s="174">
        <f>ROUND(VALUE(SUBSTITUTE(実質収支比率等に係る経年分析!G$47,"▲","-")),2)</f>
        <v>9.98</v>
      </c>
      <c r="D20" s="174">
        <f>ROUND(VALUE(SUBSTITUTE(実質収支比率等に係る経年分析!H$47,"▲","-")),2)</f>
        <v>13.74</v>
      </c>
      <c r="E20" s="174">
        <f>ROUND(VALUE(SUBSTITUTE(実質収支比率等に係る経年分析!I$47,"▲","-")),2)</f>
        <v>18.43</v>
      </c>
      <c r="F20" s="174">
        <f>ROUND(VALUE(SUBSTITUTE(実質収支比率等に係る経年分析!J$47,"▲","-")),2)</f>
        <v>24.39</v>
      </c>
    </row>
    <row r="21" spans="1:11" x14ac:dyDescent="0.15">
      <c r="A21" s="174" t="s">
        <v>58</v>
      </c>
      <c r="B21" s="174">
        <f>IF(ISNUMBER(VALUE(SUBSTITUTE(実質収支比率等に係る経年分析!F$49,"▲","-"))),ROUND(VALUE(SUBSTITUTE(実質収支比率等に係る経年分析!F$49,"▲","-")),2),NA())</f>
        <v>-4.72</v>
      </c>
      <c r="C21" s="174">
        <f>IF(ISNUMBER(VALUE(SUBSTITUTE(実質収支比率等に係る経年分析!G$49,"▲","-"))),ROUND(VALUE(SUBSTITUTE(実質収支比率等に係る経年分析!G$49,"▲","-")),2),NA())</f>
        <v>-0.19</v>
      </c>
      <c r="D21" s="174">
        <f>IF(ISNUMBER(VALUE(SUBSTITUTE(実質収支比率等に係る経年分析!H$49,"▲","-"))),ROUND(VALUE(SUBSTITUTE(実質収支比率等に係る経年分析!H$49,"▲","-")),2),NA())</f>
        <v>4.8</v>
      </c>
      <c r="E21" s="174">
        <f>IF(ISNUMBER(VALUE(SUBSTITUTE(実質収支比率等に係る経年分析!I$49,"▲","-"))),ROUND(VALUE(SUBSTITUTE(実質収支比率等に係る経年分析!I$49,"▲","-")),2),NA())</f>
        <v>7.71</v>
      </c>
      <c r="F21" s="174">
        <f>IF(ISNUMBER(VALUE(SUBSTITUTE(実質収支比率等に係る経年分析!J$49,"▲","-"))),ROUND(VALUE(SUBSTITUTE(実質収支比率等に係る経年分析!J$49,"▲","-")),2),NA())</f>
        <v>4.26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奨学資金貸与事業特別会計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住宅新築資金等貸付事業特別会計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0.23</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0.42</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0.25</v>
      </c>
      <c r="D33" s="175">
        <f>IF(ROUND(VALUE(SUBSTITUTE(連結実質赤字比率に係る赤字・黒字の構成分析!G$37,"▲", "-")), 2) &lt; 0, ABS(ROUND(VALUE(SUBSTITUTE(連結実質赤字比率に係る赤字・黒字の構成分析!G$37,"▲", "-")), 2)), NA())</f>
        <v>0.15</v>
      </c>
      <c r="E33" s="175" t="e">
        <f>IF(ROUND(VALUE(SUBSTITUTE(連結実質赤字比率に係る赤字・黒字の構成分析!G$37,"▲", "-")), 2) &gt;= 0, ABS(ROUND(VALUE(SUBSTITUTE(連結実質赤字比率に係る赤字・黒字の構成分析!G$37,"▲", "-")), 2)), NA())</f>
        <v>#N/A</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0.56999999999999995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4.62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4.3600000000000003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4.97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6.95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5.65</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5.16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6.07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8.39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9.75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12.45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12.39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11.24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11.08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3184</v>
      </c>
      <c r="E42" s="176"/>
      <c r="F42" s="176"/>
      <c r="G42" s="176">
        <f>'実質公債費比率（分子）の構造'!L$52</f>
        <v>3110</v>
      </c>
      <c r="H42" s="176"/>
      <c r="I42" s="176"/>
      <c r="J42" s="176">
        <f>'実質公債費比率（分子）の構造'!M$52</f>
        <v>2995</v>
      </c>
      <c r="K42" s="176"/>
      <c r="L42" s="176"/>
      <c r="M42" s="176">
        <f>'実質公債費比率（分子）の構造'!N$52</f>
        <v>2857</v>
      </c>
      <c r="N42" s="176"/>
      <c r="O42" s="176"/>
      <c r="P42" s="176">
        <f>'実質公債費比率（分子）の構造'!O$52</f>
        <v>2783</v>
      </c>
    </row>
    <row r="43" spans="1:16" x14ac:dyDescent="0.15">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600</v>
      </c>
      <c r="C45" s="176"/>
      <c r="D45" s="176"/>
      <c r="E45" s="176">
        <f>'実質公債費比率（分子）の構造'!L$49</f>
        <v>606</v>
      </c>
      <c r="F45" s="176"/>
      <c r="G45" s="176"/>
      <c r="H45" s="176">
        <f>'実質公債費比率（分子）の構造'!M$49</f>
        <v>611</v>
      </c>
      <c r="I45" s="176"/>
      <c r="J45" s="176"/>
      <c r="K45" s="176">
        <f>'実質公債費比率（分子）の構造'!N$49</f>
        <v>544</v>
      </c>
      <c r="L45" s="176"/>
      <c r="M45" s="176"/>
      <c r="N45" s="176">
        <f>'実質公債費比率（分子）の構造'!O$49</f>
        <v>342</v>
      </c>
      <c r="O45" s="176"/>
      <c r="P45" s="176"/>
    </row>
    <row r="46" spans="1:16" x14ac:dyDescent="0.15">
      <c r="A46" s="176" t="s">
        <v>69</v>
      </c>
      <c r="B46" s="176">
        <f>'実質公債費比率（分子）の構造'!K$48</f>
        <v>670</v>
      </c>
      <c r="C46" s="176"/>
      <c r="D46" s="176"/>
      <c r="E46" s="176">
        <f>'実質公債費比率（分子）の構造'!L$48</f>
        <v>640</v>
      </c>
      <c r="F46" s="176"/>
      <c r="G46" s="176"/>
      <c r="H46" s="176">
        <f>'実質公債費比率（分子）の構造'!M$48</f>
        <v>593</v>
      </c>
      <c r="I46" s="176"/>
      <c r="J46" s="176"/>
      <c r="K46" s="176">
        <f>'実質公債費比率（分子）の構造'!N$48</f>
        <v>541</v>
      </c>
      <c r="L46" s="176"/>
      <c r="M46" s="176"/>
      <c r="N46" s="176">
        <f>'実質公債費比率（分子）の構造'!O$48</f>
        <v>516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2588</v>
      </c>
      <c r="C49" s="176"/>
      <c r="D49" s="176"/>
      <c r="E49" s="176">
        <f>'実質公債費比率（分子）の構造'!L$45</f>
        <v>2585</v>
      </c>
      <c r="F49" s="176"/>
      <c r="G49" s="176"/>
      <c r="H49" s="176">
        <f>'実質公債費比率（分子）の構造'!M$45</f>
        <v>2487</v>
      </c>
      <c r="I49" s="176"/>
      <c r="J49" s="176"/>
      <c r="K49" s="176">
        <f>'実質公債費比率（分子）の構造'!N$45</f>
        <v>2489</v>
      </c>
      <c r="L49" s="176"/>
      <c r="M49" s="176"/>
      <c r="N49" s="176">
        <f>'実質公債費比率（分子）の構造'!O$45</f>
        <v>2460</v>
      </c>
      <c r="O49" s="176"/>
      <c r="P49" s="176"/>
    </row>
    <row r="50" spans="1:16" x14ac:dyDescent="0.15">
      <c r="A50" s="176" t="s">
        <v>73</v>
      </c>
      <c r="B50" s="176" t="e">
        <f>NA()</f>
        <v>#N/A</v>
      </c>
      <c r="C50" s="176">
        <f>IF(ISNUMBER('実質公債費比率（分子）の構造'!K$53),'実質公債費比率（分子）の構造'!K$53,NA())</f>
        <v>674</v>
      </c>
      <c r="D50" s="176" t="e">
        <f>NA()</f>
        <v>#N/A</v>
      </c>
      <c r="E50" s="176" t="e">
        <f>NA()</f>
        <v>#N/A</v>
      </c>
      <c r="F50" s="176">
        <f>IF(ISNUMBER('実質公債費比率（分子）の構造'!L$53),'実質公債費比率（分子）の構造'!L$53,NA())</f>
        <v>721</v>
      </c>
      <c r="G50" s="176" t="e">
        <f>NA()</f>
        <v>#N/A</v>
      </c>
      <c r="H50" s="176" t="e">
        <f>NA()</f>
        <v>#N/A</v>
      </c>
      <c r="I50" s="176">
        <f>IF(ISNUMBER('実質公債費比率（分子）の構造'!M$53),'実質公債費比率（分子）の構造'!M$53,NA())</f>
        <v>696</v>
      </c>
      <c r="J50" s="176" t="e">
        <f>NA()</f>
        <v>#N/A</v>
      </c>
      <c r="K50" s="176" t="e">
        <f>NA()</f>
        <v>#N/A</v>
      </c>
      <c r="L50" s="176">
        <f>IF(ISNUMBER('実質公債費比率（分子）の構造'!N$53),'実質公債費比率（分子）の構造'!N$53,NA())</f>
        <v>717</v>
      </c>
      <c r="M50" s="176" t="e">
        <f>NA()</f>
        <v>#N/A</v>
      </c>
      <c r="N50" s="176" t="e">
        <f>NA()</f>
        <v>#N/A</v>
      </c>
      <c r="O50" s="176">
        <f>IF(ISNUMBER('実質公債費比率（分子）の構造'!O$53),'実質公債費比率（分子）の構造'!O$53,NA())</f>
        <v>535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26739</v>
      </c>
      <c r="E56" s="175"/>
      <c r="F56" s="175"/>
      <c r="G56" s="175">
        <f>'将来負担比率（分子）の構造'!J$52</f>
        <v>25981</v>
      </c>
      <c r="H56" s="175"/>
      <c r="I56" s="175"/>
      <c r="J56" s="175">
        <f>'将来負担比率（分子）の構造'!K$52</f>
        <v>25177</v>
      </c>
      <c r="K56" s="175"/>
      <c r="L56" s="175"/>
      <c r="M56" s="175">
        <f>'将来負担比率（分子）の構造'!L$52</f>
        <v>24421</v>
      </c>
      <c r="N56" s="175"/>
      <c r="O56" s="175"/>
      <c r="P56" s="175">
        <f>'将来負担比率（分子）の構造'!M$52</f>
        <v>22891</v>
      </c>
    </row>
    <row r="57" spans="1:16" x14ac:dyDescent="0.15">
      <c r="A57" s="175" t="s">
        <v>44</v>
      </c>
      <c r="B57" s="175"/>
      <c r="C57" s="175"/>
      <c r="D57" s="175">
        <f>'将来負担比率（分子）の構造'!I$51</f>
        <v>2552</v>
      </c>
      <c r="E57" s="175"/>
      <c r="F57" s="175"/>
      <c r="G57" s="175">
        <f>'将来負担比率（分子）の構造'!J$51</f>
        <v>2626</v>
      </c>
      <c r="H57" s="175"/>
      <c r="I57" s="175"/>
      <c r="J57" s="175">
        <f>'将来負担比率（分子）の構造'!K$51</f>
        <v>2605</v>
      </c>
      <c r="K57" s="175"/>
      <c r="L57" s="175"/>
      <c r="M57" s="175">
        <f>'将来負担比率（分子）の構造'!L$51</f>
        <v>2546</v>
      </c>
      <c r="N57" s="175"/>
      <c r="O57" s="175"/>
      <c r="P57" s="175">
        <f>'将来負担比率（分子）の構造'!M$51</f>
        <v>1942</v>
      </c>
    </row>
    <row r="58" spans="1:16" x14ac:dyDescent="0.15">
      <c r="A58" s="175" t="s">
        <v>43</v>
      </c>
      <c r="B58" s="175"/>
      <c r="C58" s="175"/>
      <c r="D58" s="175">
        <f>'将来負担比率（分子）の構造'!I$50</f>
        <v>9815</v>
      </c>
      <c r="E58" s="175"/>
      <c r="F58" s="175"/>
      <c r="G58" s="175">
        <f>'将来負担比率（分子）の構造'!J$50</f>
        <v>11417</v>
      </c>
      <c r="H58" s="175"/>
      <c r="I58" s="175"/>
      <c r="J58" s="175">
        <f>'将来負担比率（分子）の構造'!K$50</f>
        <v>12350</v>
      </c>
      <c r="K58" s="175"/>
      <c r="L58" s="175"/>
      <c r="M58" s="175">
        <f>'将来負担比率（分子）の構造'!L$50</f>
        <v>14904</v>
      </c>
      <c r="N58" s="175"/>
      <c r="O58" s="175"/>
      <c r="P58" s="175">
        <f>'将来負担比率（分子）の構造'!M$50</f>
        <v>17867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1189</v>
      </c>
      <c r="C62" s="175"/>
      <c r="D62" s="175"/>
      <c r="E62" s="175">
        <f>'将来負担比率（分子）の構造'!J$45</f>
        <v>1108</v>
      </c>
      <c r="F62" s="175"/>
      <c r="G62" s="175"/>
      <c r="H62" s="175">
        <f>'将来負担比率（分子）の構造'!K$45</f>
        <v>793</v>
      </c>
      <c r="I62" s="175"/>
      <c r="J62" s="175"/>
      <c r="K62" s="175">
        <f>'将来負担比率（分子）の構造'!L$45</f>
        <v>538</v>
      </c>
      <c r="L62" s="175"/>
      <c r="M62" s="175"/>
      <c r="N62" s="175">
        <f>'将来負担比率（分子）の構造'!M$45</f>
        <v>407</v>
      </c>
      <c r="O62" s="175"/>
      <c r="P62" s="175"/>
    </row>
    <row r="63" spans="1:16" x14ac:dyDescent="0.15">
      <c r="A63" s="175" t="s">
        <v>36</v>
      </c>
      <c r="B63" s="175">
        <f>'将来負担比率（分子）の構造'!I$44</f>
        <v>2714</v>
      </c>
      <c r="C63" s="175"/>
      <c r="D63" s="175"/>
      <c r="E63" s="175">
        <f>'将来負担比率（分子）の構造'!J$44</f>
        <v>2177</v>
      </c>
      <c r="F63" s="175"/>
      <c r="G63" s="175"/>
      <c r="H63" s="175">
        <f>'将来負担比率（分子）の構造'!K$44</f>
        <v>1590</v>
      </c>
      <c r="I63" s="175"/>
      <c r="J63" s="175"/>
      <c r="K63" s="175">
        <f>'将来負担比率（分子）の構造'!L$44</f>
        <v>1080</v>
      </c>
      <c r="L63" s="175"/>
      <c r="M63" s="175"/>
      <c r="N63" s="175">
        <f>'将来負担比率（分子）の構造'!M$44</f>
        <v>747</v>
      </c>
      <c r="O63" s="175"/>
      <c r="P63" s="175"/>
    </row>
    <row r="64" spans="1:16" x14ac:dyDescent="0.15">
      <c r="A64" s="175" t="s">
        <v>35</v>
      </c>
      <c r="B64" s="175">
        <f>'将来負担比率（分子）の構造'!I$43</f>
        <v>5471</v>
      </c>
      <c r="C64" s="175"/>
      <c r="D64" s="175"/>
      <c r="E64" s="175">
        <f>'将来負担比率（分子）の構造'!J$43</f>
        <v>4912</v>
      </c>
      <c r="F64" s="175"/>
      <c r="G64" s="175"/>
      <c r="H64" s="175">
        <f>'将来負担比率（分子）の構造'!K$43</f>
        <v>4560</v>
      </c>
      <c r="I64" s="175"/>
      <c r="J64" s="175"/>
      <c r="K64" s="175">
        <f>'将来負担比率（分子）の構造'!L$43</f>
        <v>4197</v>
      </c>
      <c r="L64" s="175"/>
      <c r="M64" s="175"/>
      <c r="N64" s="175">
        <f>'将来負担比率（分子）の構造'!M$43</f>
        <v>3892</v>
      </c>
      <c r="O64" s="175"/>
      <c r="P64" s="175"/>
    </row>
    <row r="65" spans="1:16" x14ac:dyDescent="0.15">
      <c r="A65" s="175" t="s">
        <v>34</v>
      </c>
      <c r="B65" s="175">
        <f>'将来負担比率（分子）の構造'!I$42</f>
        <v>820</v>
      </c>
      <c r="C65" s="175"/>
      <c r="D65" s="175"/>
      <c r="E65" s="175">
        <f>'将来負担比率（分子）の構造'!J$42</f>
        <v>756</v>
      </c>
      <c r="F65" s="175"/>
      <c r="G65" s="175"/>
      <c r="H65" s="175">
        <f>'将来負担比率（分子）の構造'!K$42</f>
        <v>645</v>
      </c>
      <c r="I65" s="175"/>
      <c r="J65" s="175"/>
      <c r="K65" s="175">
        <f>'将来負担比率（分子）の構造'!L$42</f>
        <v>546</v>
      </c>
      <c r="L65" s="175"/>
      <c r="M65" s="175"/>
      <c r="N65" s="175">
        <f>'将来負担比率（分子）の構造'!M$42</f>
        <v>546</v>
      </c>
      <c r="O65" s="175"/>
      <c r="P65" s="175"/>
    </row>
    <row r="66" spans="1:16" x14ac:dyDescent="0.15">
      <c r="A66" s="175" t="s">
        <v>33</v>
      </c>
      <c r="B66" s="175">
        <f>'将来負担比率（分子）の構造'!I$41</f>
        <v>27676</v>
      </c>
      <c r="C66" s="175"/>
      <c r="D66" s="175"/>
      <c r="E66" s="175">
        <f>'将来負担比率（分子）の構造'!J$41</f>
        <v>26782</v>
      </c>
      <c r="F66" s="175"/>
      <c r="G66" s="175"/>
      <c r="H66" s="175">
        <f>'将来負担比率（分子）の構造'!K$41</f>
        <v>25791</v>
      </c>
      <c r="I66" s="175"/>
      <c r="J66" s="175"/>
      <c r="K66" s="175">
        <f>'将来負担比率（分子）の構造'!L$41</f>
        <v>24860</v>
      </c>
      <c r="L66" s="175"/>
      <c r="M66" s="175"/>
      <c r="N66" s="175">
        <f>'将来負担比率（分子）の構造'!M$41</f>
        <v>23053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2706</v>
      </c>
      <c r="C72" s="179">
        <f>基金残高に係る経年分析!G55</f>
        <v>3841</v>
      </c>
      <c r="D72" s="179">
        <f>基金残高に係る経年分析!H55</f>
        <v>5004</v>
      </c>
    </row>
    <row r="73" spans="1:16" x14ac:dyDescent="0.15">
      <c r="A73" s="178" t="s">
        <v>80</v>
      </c>
      <c r="B73" s="179">
        <f>基金残高に係る経年分析!F56</f>
        <v>462</v>
      </c>
      <c r="C73" s="179">
        <f>基金残高に係る経年分析!G56</f>
        <v>462</v>
      </c>
      <c r="D73" s="179">
        <f>基金残高に係る経年分析!H56</f>
        <v>462</v>
      </c>
    </row>
    <row r="74" spans="1:16" x14ac:dyDescent="0.15">
      <c r="A74" s="178" t="s">
        <v>81</v>
      </c>
      <c r="B74" s="179">
        <f>基金残高に係る経年分析!F57</f>
        <v>8647</v>
      </c>
      <c r="C74" s="179">
        <f>基金残高に係る経年分析!G57</f>
        <v>10071</v>
      </c>
      <c r="D74" s="179">
        <f>基金残高に係る経年分析!H57</f>
        <v>11784</v>
      </c>
    </row>
  </sheetData>
  <sheetProtection algorithmName="SHA-512" hashValue="abOFrRV4QFp1Ws8iI4WushMRUaNPJJZj02hoGPcrlYW94R3KBQF5EG5zSRH1OPsOF4yZowLruJE9NxP5wE0UjQ==" saltValue="y2Ztsvj8Hw9KognuPrvg4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14105033</v>
      </c>
      <c r="S5" s="613"/>
      <c r="T5" s="613"/>
      <c r="U5" s="613"/>
      <c r="V5" s="613"/>
      <c r="W5" s="613"/>
      <c r="X5" s="613"/>
      <c r="Y5" s="614"/>
      <c r="Z5" s="615">
        <v>36.1</v>
      </c>
      <c r="AA5" s="615"/>
      <c r="AB5" s="615"/>
      <c r="AC5" s="615"/>
      <c r="AD5" s="616">
        <v>13118429</v>
      </c>
      <c r="AE5" s="616"/>
      <c r="AF5" s="616"/>
      <c r="AG5" s="616"/>
      <c r="AH5" s="616"/>
      <c r="AI5" s="616"/>
      <c r="AJ5" s="616"/>
      <c r="AK5" s="616"/>
      <c r="AL5" s="617">
        <v>63.6</v>
      </c>
      <c r="AM5" s="618"/>
      <c r="AN5" s="618"/>
      <c r="AO5" s="619"/>
      <c r="AP5" s="609" t="s">
        <v>229</v>
      </c>
      <c r="AQ5" s="610"/>
      <c r="AR5" s="610"/>
      <c r="AS5" s="610"/>
      <c r="AT5" s="610"/>
      <c r="AU5" s="610"/>
      <c r="AV5" s="610"/>
      <c r="AW5" s="610"/>
      <c r="AX5" s="610"/>
      <c r="AY5" s="610"/>
      <c r="AZ5" s="610"/>
      <c r="BA5" s="610"/>
      <c r="BB5" s="610"/>
      <c r="BC5" s="610"/>
      <c r="BD5" s="610"/>
      <c r="BE5" s="610"/>
      <c r="BF5" s="611"/>
      <c r="BG5" s="623">
        <v>13113144</v>
      </c>
      <c r="BH5" s="624"/>
      <c r="BI5" s="624"/>
      <c r="BJ5" s="624"/>
      <c r="BK5" s="624"/>
      <c r="BL5" s="624"/>
      <c r="BM5" s="624"/>
      <c r="BN5" s="625"/>
      <c r="BO5" s="626">
        <v>93</v>
      </c>
      <c r="BP5" s="626"/>
      <c r="BQ5" s="626"/>
      <c r="BR5" s="626"/>
      <c r="BS5" s="627">
        <v>194589</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262364</v>
      </c>
      <c r="S6" s="624"/>
      <c r="T6" s="624"/>
      <c r="U6" s="624"/>
      <c r="V6" s="624"/>
      <c r="W6" s="624"/>
      <c r="X6" s="624"/>
      <c r="Y6" s="625"/>
      <c r="Z6" s="626">
        <v>0.7</v>
      </c>
      <c r="AA6" s="626"/>
      <c r="AB6" s="626"/>
      <c r="AC6" s="626"/>
      <c r="AD6" s="627">
        <v>262364</v>
      </c>
      <c r="AE6" s="627"/>
      <c r="AF6" s="627"/>
      <c r="AG6" s="627"/>
      <c r="AH6" s="627"/>
      <c r="AI6" s="627"/>
      <c r="AJ6" s="627"/>
      <c r="AK6" s="627"/>
      <c r="AL6" s="628">
        <v>1.3</v>
      </c>
      <c r="AM6" s="629"/>
      <c r="AN6" s="629"/>
      <c r="AO6" s="630"/>
      <c r="AP6" s="620" t="s">
        <v>234</v>
      </c>
      <c r="AQ6" s="621"/>
      <c r="AR6" s="621"/>
      <c r="AS6" s="621"/>
      <c r="AT6" s="621"/>
      <c r="AU6" s="621"/>
      <c r="AV6" s="621"/>
      <c r="AW6" s="621"/>
      <c r="AX6" s="621"/>
      <c r="AY6" s="621"/>
      <c r="AZ6" s="621"/>
      <c r="BA6" s="621"/>
      <c r="BB6" s="621"/>
      <c r="BC6" s="621"/>
      <c r="BD6" s="621"/>
      <c r="BE6" s="621"/>
      <c r="BF6" s="622"/>
      <c r="BG6" s="623">
        <v>13113144</v>
      </c>
      <c r="BH6" s="624"/>
      <c r="BI6" s="624"/>
      <c r="BJ6" s="624"/>
      <c r="BK6" s="624"/>
      <c r="BL6" s="624"/>
      <c r="BM6" s="624"/>
      <c r="BN6" s="625"/>
      <c r="BO6" s="626">
        <v>93</v>
      </c>
      <c r="BP6" s="626"/>
      <c r="BQ6" s="626"/>
      <c r="BR6" s="626"/>
      <c r="BS6" s="627">
        <v>194589</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263633</v>
      </c>
      <c r="CS6" s="624"/>
      <c r="CT6" s="624"/>
      <c r="CU6" s="624"/>
      <c r="CV6" s="624"/>
      <c r="CW6" s="624"/>
      <c r="CX6" s="624"/>
      <c r="CY6" s="625"/>
      <c r="CZ6" s="617">
        <v>0.7</v>
      </c>
      <c r="DA6" s="618"/>
      <c r="DB6" s="618"/>
      <c r="DC6" s="634"/>
      <c r="DD6" s="632" t="s">
        <v>129</v>
      </c>
      <c r="DE6" s="624"/>
      <c r="DF6" s="624"/>
      <c r="DG6" s="624"/>
      <c r="DH6" s="624"/>
      <c r="DI6" s="624"/>
      <c r="DJ6" s="624"/>
      <c r="DK6" s="624"/>
      <c r="DL6" s="624"/>
      <c r="DM6" s="624"/>
      <c r="DN6" s="624"/>
      <c r="DO6" s="624"/>
      <c r="DP6" s="625"/>
      <c r="DQ6" s="632">
        <v>263603</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4005</v>
      </c>
      <c r="S7" s="624"/>
      <c r="T7" s="624"/>
      <c r="U7" s="624"/>
      <c r="V7" s="624"/>
      <c r="W7" s="624"/>
      <c r="X7" s="624"/>
      <c r="Y7" s="625"/>
      <c r="Z7" s="626">
        <v>0</v>
      </c>
      <c r="AA7" s="626"/>
      <c r="AB7" s="626"/>
      <c r="AC7" s="626"/>
      <c r="AD7" s="627">
        <v>4005</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6480881</v>
      </c>
      <c r="BH7" s="624"/>
      <c r="BI7" s="624"/>
      <c r="BJ7" s="624"/>
      <c r="BK7" s="624"/>
      <c r="BL7" s="624"/>
      <c r="BM7" s="624"/>
      <c r="BN7" s="625"/>
      <c r="BO7" s="626">
        <v>45.9</v>
      </c>
      <c r="BP7" s="626"/>
      <c r="BQ7" s="626"/>
      <c r="BR7" s="626"/>
      <c r="BS7" s="627">
        <v>194589</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5767870</v>
      </c>
      <c r="CS7" s="624"/>
      <c r="CT7" s="624"/>
      <c r="CU7" s="624"/>
      <c r="CV7" s="624"/>
      <c r="CW7" s="624"/>
      <c r="CX7" s="624"/>
      <c r="CY7" s="625"/>
      <c r="CZ7" s="626">
        <v>15.2</v>
      </c>
      <c r="DA7" s="626"/>
      <c r="DB7" s="626"/>
      <c r="DC7" s="626"/>
      <c r="DD7" s="632">
        <v>42119</v>
      </c>
      <c r="DE7" s="624"/>
      <c r="DF7" s="624"/>
      <c r="DG7" s="624"/>
      <c r="DH7" s="624"/>
      <c r="DI7" s="624"/>
      <c r="DJ7" s="624"/>
      <c r="DK7" s="624"/>
      <c r="DL7" s="624"/>
      <c r="DM7" s="624"/>
      <c r="DN7" s="624"/>
      <c r="DO7" s="624"/>
      <c r="DP7" s="625"/>
      <c r="DQ7" s="632">
        <v>5398078</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64678</v>
      </c>
      <c r="S8" s="624"/>
      <c r="T8" s="624"/>
      <c r="U8" s="624"/>
      <c r="V8" s="624"/>
      <c r="W8" s="624"/>
      <c r="X8" s="624"/>
      <c r="Y8" s="625"/>
      <c r="Z8" s="626">
        <v>0.2</v>
      </c>
      <c r="AA8" s="626"/>
      <c r="AB8" s="626"/>
      <c r="AC8" s="626"/>
      <c r="AD8" s="627">
        <v>64678</v>
      </c>
      <c r="AE8" s="627"/>
      <c r="AF8" s="627"/>
      <c r="AG8" s="627"/>
      <c r="AH8" s="627"/>
      <c r="AI8" s="627"/>
      <c r="AJ8" s="627"/>
      <c r="AK8" s="627"/>
      <c r="AL8" s="628">
        <v>0.3</v>
      </c>
      <c r="AM8" s="629"/>
      <c r="AN8" s="629"/>
      <c r="AO8" s="630"/>
      <c r="AP8" s="620" t="s">
        <v>240</v>
      </c>
      <c r="AQ8" s="621"/>
      <c r="AR8" s="621"/>
      <c r="AS8" s="621"/>
      <c r="AT8" s="621"/>
      <c r="AU8" s="621"/>
      <c r="AV8" s="621"/>
      <c r="AW8" s="621"/>
      <c r="AX8" s="621"/>
      <c r="AY8" s="621"/>
      <c r="AZ8" s="621"/>
      <c r="BA8" s="621"/>
      <c r="BB8" s="621"/>
      <c r="BC8" s="621"/>
      <c r="BD8" s="621"/>
      <c r="BE8" s="621"/>
      <c r="BF8" s="622"/>
      <c r="BG8" s="623">
        <v>183328</v>
      </c>
      <c r="BH8" s="624"/>
      <c r="BI8" s="624"/>
      <c r="BJ8" s="624"/>
      <c r="BK8" s="624"/>
      <c r="BL8" s="624"/>
      <c r="BM8" s="624"/>
      <c r="BN8" s="625"/>
      <c r="BO8" s="626">
        <v>1.3</v>
      </c>
      <c r="BP8" s="626"/>
      <c r="BQ8" s="626"/>
      <c r="BR8" s="626"/>
      <c r="BS8" s="627" t="s">
        <v>129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18219104</v>
      </c>
      <c r="CS8" s="624"/>
      <c r="CT8" s="624"/>
      <c r="CU8" s="624"/>
      <c r="CV8" s="624"/>
      <c r="CW8" s="624"/>
      <c r="CX8" s="624"/>
      <c r="CY8" s="625"/>
      <c r="CZ8" s="626">
        <v>48.1</v>
      </c>
      <c r="DA8" s="626"/>
      <c r="DB8" s="626"/>
      <c r="DC8" s="626"/>
      <c r="DD8" s="632">
        <v>267989</v>
      </c>
      <c r="DE8" s="624"/>
      <c r="DF8" s="624"/>
      <c r="DG8" s="624"/>
      <c r="DH8" s="624"/>
      <c r="DI8" s="624"/>
      <c r="DJ8" s="624"/>
      <c r="DK8" s="624"/>
      <c r="DL8" s="624"/>
      <c r="DM8" s="624"/>
      <c r="DN8" s="624"/>
      <c r="DO8" s="624"/>
      <c r="DP8" s="625"/>
      <c r="DQ8" s="632">
        <v>7600742</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53812</v>
      </c>
      <c r="S9" s="624"/>
      <c r="T9" s="624"/>
      <c r="U9" s="624"/>
      <c r="V9" s="624"/>
      <c r="W9" s="624"/>
      <c r="X9" s="624"/>
      <c r="Y9" s="625"/>
      <c r="Z9" s="626">
        <v>0.1</v>
      </c>
      <c r="AA9" s="626"/>
      <c r="AB9" s="626"/>
      <c r="AC9" s="626"/>
      <c r="AD9" s="627">
        <v>53812</v>
      </c>
      <c r="AE9" s="627"/>
      <c r="AF9" s="627"/>
      <c r="AG9" s="627"/>
      <c r="AH9" s="627"/>
      <c r="AI9" s="627"/>
      <c r="AJ9" s="627"/>
      <c r="AK9" s="627"/>
      <c r="AL9" s="628">
        <v>0.3</v>
      </c>
      <c r="AM9" s="629"/>
      <c r="AN9" s="629"/>
      <c r="AO9" s="630"/>
      <c r="AP9" s="620" t="s">
        <v>243</v>
      </c>
      <c r="AQ9" s="621"/>
      <c r="AR9" s="621"/>
      <c r="AS9" s="621"/>
      <c r="AT9" s="621"/>
      <c r="AU9" s="621"/>
      <c r="AV9" s="621"/>
      <c r="AW9" s="621"/>
      <c r="AX9" s="621"/>
      <c r="AY9" s="621"/>
      <c r="AZ9" s="621"/>
      <c r="BA9" s="621"/>
      <c r="BB9" s="621"/>
      <c r="BC9" s="621"/>
      <c r="BD9" s="621"/>
      <c r="BE9" s="621"/>
      <c r="BF9" s="622"/>
      <c r="BG9" s="623">
        <v>5475568</v>
      </c>
      <c r="BH9" s="624"/>
      <c r="BI9" s="624"/>
      <c r="BJ9" s="624"/>
      <c r="BK9" s="624"/>
      <c r="BL9" s="624"/>
      <c r="BM9" s="624"/>
      <c r="BN9" s="625"/>
      <c r="BO9" s="626">
        <v>38.799999999999997</v>
      </c>
      <c r="BP9" s="626"/>
      <c r="BQ9" s="626"/>
      <c r="BR9" s="626"/>
      <c r="BS9" s="627" t="s">
        <v>129</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3458575</v>
      </c>
      <c r="CS9" s="624"/>
      <c r="CT9" s="624"/>
      <c r="CU9" s="624"/>
      <c r="CV9" s="624"/>
      <c r="CW9" s="624"/>
      <c r="CX9" s="624"/>
      <c r="CY9" s="625"/>
      <c r="CZ9" s="626">
        <v>9.1</v>
      </c>
      <c r="DA9" s="626"/>
      <c r="DB9" s="626"/>
      <c r="DC9" s="626"/>
      <c r="DD9" s="632">
        <v>1944</v>
      </c>
      <c r="DE9" s="624"/>
      <c r="DF9" s="624"/>
      <c r="DG9" s="624"/>
      <c r="DH9" s="624"/>
      <c r="DI9" s="624"/>
      <c r="DJ9" s="624"/>
      <c r="DK9" s="624"/>
      <c r="DL9" s="624"/>
      <c r="DM9" s="624"/>
      <c r="DN9" s="624"/>
      <c r="DO9" s="624"/>
      <c r="DP9" s="625"/>
      <c r="DQ9" s="632">
        <v>2526273</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246</v>
      </c>
      <c r="AE10" s="627"/>
      <c r="AF10" s="627"/>
      <c r="AG10" s="627"/>
      <c r="AH10" s="627"/>
      <c r="AI10" s="627"/>
      <c r="AJ10" s="627"/>
      <c r="AK10" s="627"/>
      <c r="AL10" s="628" t="s">
        <v>129</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331584</v>
      </c>
      <c r="BH10" s="624"/>
      <c r="BI10" s="624"/>
      <c r="BJ10" s="624"/>
      <c r="BK10" s="624"/>
      <c r="BL10" s="624"/>
      <c r="BM10" s="624"/>
      <c r="BN10" s="625"/>
      <c r="BO10" s="626">
        <v>2.4</v>
      </c>
      <c r="BP10" s="626"/>
      <c r="BQ10" s="626"/>
      <c r="BR10" s="626"/>
      <c r="BS10" s="627">
        <v>55075</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148250</v>
      </c>
      <c r="CS10" s="624"/>
      <c r="CT10" s="624"/>
      <c r="CU10" s="624"/>
      <c r="CV10" s="624"/>
      <c r="CW10" s="624"/>
      <c r="CX10" s="624"/>
      <c r="CY10" s="625"/>
      <c r="CZ10" s="626">
        <v>0.4</v>
      </c>
      <c r="DA10" s="626"/>
      <c r="DB10" s="626"/>
      <c r="DC10" s="626"/>
      <c r="DD10" s="632" t="s">
        <v>129</v>
      </c>
      <c r="DE10" s="624"/>
      <c r="DF10" s="624"/>
      <c r="DG10" s="624"/>
      <c r="DH10" s="624"/>
      <c r="DI10" s="624"/>
      <c r="DJ10" s="624"/>
      <c r="DK10" s="624"/>
      <c r="DL10" s="624"/>
      <c r="DM10" s="624"/>
      <c r="DN10" s="624"/>
      <c r="DO10" s="624"/>
      <c r="DP10" s="625"/>
      <c r="DQ10" s="632">
        <v>93863</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2397316</v>
      </c>
      <c r="S11" s="624"/>
      <c r="T11" s="624"/>
      <c r="U11" s="624"/>
      <c r="V11" s="624"/>
      <c r="W11" s="624"/>
      <c r="X11" s="624"/>
      <c r="Y11" s="625"/>
      <c r="Z11" s="628">
        <v>6.1</v>
      </c>
      <c r="AA11" s="629"/>
      <c r="AB11" s="629"/>
      <c r="AC11" s="635"/>
      <c r="AD11" s="632">
        <v>2397316</v>
      </c>
      <c r="AE11" s="624"/>
      <c r="AF11" s="624"/>
      <c r="AG11" s="624"/>
      <c r="AH11" s="624"/>
      <c r="AI11" s="624"/>
      <c r="AJ11" s="624"/>
      <c r="AK11" s="625"/>
      <c r="AL11" s="628">
        <v>11.6</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490401</v>
      </c>
      <c r="BH11" s="624"/>
      <c r="BI11" s="624"/>
      <c r="BJ11" s="624"/>
      <c r="BK11" s="624"/>
      <c r="BL11" s="624"/>
      <c r="BM11" s="624"/>
      <c r="BN11" s="625"/>
      <c r="BO11" s="626">
        <v>3.5</v>
      </c>
      <c r="BP11" s="626"/>
      <c r="BQ11" s="626"/>
      <c r="BR11" s="626"/>
      <c r="BS11" s="627">
        <v>139514</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454364</v>
      </c>
      <c r="CS11" s="624"/>
      <c r="CT11" s="624"/>
      <c r="CU11" s="624"/>
      <c r="CV11" s="624"/>
      <c r="CW11" s="624"/>
      <c r="CX11" s="624"/>
      <c r="CY11" s="625"/>
      <c r="CZ11" s="626">
        <v>1.2</v>
      </c>
      <c r="DA11" s="626"/>
      <c r="DB11" s="626"/>
      <c r="DC11" s="626"/>
      <c r="DD11" s="632">
        <v>46514</v>
      </c>
      <c r="DE11" s="624"/>
      <c r="DF11" s="624"/>
      <c r="DG11" s="624"/>
      <c r="DH11" s="624"/>
      <c r="DI11" s="624"/>
      <c r="DJ11" s="624"/>
      <c r="DK11" s="624"/>
      <c r="DL11" s="624"/>
      <c r="DM11" s="624"/>
      <c r="DN11" s="624"/>
      <c r="DO11" s="624"/>
      <c r="DP11" s="625"/>
      <c r="DQ11" s="632">
        <v>340381</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50446</v>
      </c>
      <c r="S12" s="624"/>
      <c r="T12" s="624"/>
      <c r="U12" s="624"/>
      <c r="V12" s="624"/>
      <c r="W12" s="624"/>
      <c r="X12" s="624"/>
      <c r="Y12" s="625"/>
      <c r="Z12" s="626">
        <v>0.1</v>
      </c>
      <c r="AA12" s="626"/>
      <c r="AB12" s="626"/>
      <c r="AC12" s="626"/>
      <c r="AD12" s="627">
        <v>50446</v>
      </c>
      <c r="AE12" s="627"/>
      <c r="AF12" s="627"/>
      <c r="AG12" s="627"/>
      <c r="AH12" s="627"/>
      <c r="AI12" s="627"/>
      <c r="AJ12" s="627"/>
      <c r="AK12" s="627"/>
      <c r="AL12" s="628">
        <v>0.2</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5722800</v>
      </c>
      <c r="BH12" s="624"/>
      <c r="BI12" s="624"/>
      <c r="BJ12" s="624"/>
      <c r="BK12" s="624"/>
      <c r="BL12" s="624"/>
      <c r="BM12" s="624"/>
      <c r="BN12" s="625"/>
      <c r="BO12" s="626">
        <v>40.6</v>
      </c>
      <c r="BP12" s="626"/>
      <c r="BQ12" s="626"/>
      <c r="BR12" s="626"/>
      <c r="BS12" s="627" t="s">
        <v>129</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702095</v>
      </c>
      <c r="CS12" s="624"/>
      <c r="CT12" s="624"/>
      <c r="CU12" s="624"/>
      <c r="CV12" s="624"/>
      <c r="CW12" s="624"/>
      <c r="CX12" s="624"/>
      <c r="CY12" s="625"/>
      <c r="CZ12" s="626">
        <v>1.9</v>
      </c>
      <c r="DA12" s="626"/>
      <c r="DB12" s="626"/>
      <c r="DC12" s="626"/>
      <c r="DD12" s="632">
        <v>23598</v>
      </c>
      <c r="DE12" s="624"/>
      <c r="DF12" s="624"/>
      <c r="DG12" s="624"/>
      <c r="DH12" s="624"/>
      <c r="DI12" s="624"/>
      <c r="DJ12" s="624"/>
      <c r="DK12" s="624"/>
      <c r="DL12" s="624"/>
      <c r="DM12" s="624"/>
      <c r="DN12" s="624"/>
      <c r="DO12" s="624"/>
      <c r="DP12" s="625"/>
      <c r="DQ12" s="632">
        <v>421785</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246</v>
      </c>
      <c r="AE13" s="627"/>
      <c r="AF13" s="627"/>
      <c r="AG13" s="627"/>
      <c r="AH13" s="627"/>
      <c r="AI13" s="627"/>
      <c r="AJ13" s="627"/>
      <c r="AK13" s="627"/>
      <c r="AL13" s="628" t="s">
        <v>129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5714164</v>
      </c>
      <c r="BH13" s="624"/>
      <c r="BI13" s="624"/>
      <c r="BJ13" s="624"/>
      <c r="BK13" s="624"/>
      <c r="BL13" s="624"/>
      <c r="BM13" s="624"/>
      <c r="BN13" s="625"/>
      <c r="BO13" s="626">
        <v>40.5</v>
      </c>
      <c r="BP13" s="626"/>
      <c r="BQ13" s="626"/>
      <c r="BR13" s="626"/>
      <c r="BS13" s="627" t="s">
        <v>246</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1836345</v>
      </c>
      <c r="CS13" s="624"/>
      <c r="CT13" s="624"/>
      <c r="CU13" s="624"/>
      <c r="CV13" s="624"/>
      <c r="CW13" s="624"/>
      <c r="CX13" s="624"/>
      <c r="CY13" s="625"/>
      <c r="CZ13" s="626">
        <v>4.8</v>
      </c>
      <c r="DA13" s="626"/>
      <c r="DB13" s="626"/>
      <c r="DC13" s="626"/>
      <c r="DD13" s="632">
        <v>811069</v>
      </c>
      <c r="DE13" s="624"/>
      <c r="DF13" s="624"/>
      <c r="DG13" s="624"/>
      <c r="DH13" s="624"/>
      <c r="DI13" s="624"/>
      <c r="DJ13" s="624"/>
      <c r="DK13" s="624"/>
      <c r="DL13" s="624"/>
      <c r="DM13" s="624"/>
      <c r="DN13" s="624"/>
      <c r="DO13" s="624"/>
      <c r="DP13" s="625"/>
      <c r="DQ13" s="632">
        <v>1257422</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129</v>
      </c>
      <c r="S14" s="624"/>
      <c r="T14" s="624"/>
      <c r="U14" s="624"/>
      <c r="V14" s="624"/>
      <c r="W14" s="624"/>
      <c r="X14" s="624"/>
      <c r="Y14" s="625"/>
      <c r="Z14" s="626" t="s">
        <v>129</v>
      </c>
      <c r="AA14" s="626"/>
      <c r="AB14" s="626"/>
      <c r="AC14" s="626"/>
      <c r="AD14" s="627" t="s">
        <v>246</v>
      </c>
      <c r="AE14" s="627"/>
      <c r="AF14" s="627"/>
      <c r="AG14" s="627"/>
      <c r="AH14" s="627"/>
      <c r="AI14" s="627"/>
      <c r="AJ14" s="627"/>
      <c r="AK14" s="627"/>
      <c r="AL14" s="628" t="s">
        <v>129</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253729</v>
      </c>
      <c r="BH14" s="624"/>
      <c r="BI14" s="624"/>
      <c r="BJ14" s="624"/>
      <c r="BK14" s="624"/>
      <c r="BL14" s="624"/>
      <c r="BM14" s="624"/>
      <c r="BN14" s="625"/>
      <c r="BO14" s="626">
        <v>1.8</v>
      </c>
      <c r="BP14" s="626"/>
      <c r="BQ14" s="626"/>
      <c r="BR14" s="626"/>
      <c r="BS14" s="627" t="s">
        <v>129</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1078967</v>
      </c>
      <c r="CS14" s="624"/>
      <c r="CT14" s="624"/>
      <c r="CU14" s="624"/>
      <c r="CV14" s="624"/>
      <c r="CW14" s="624"/>
      <c r="CX14" s="624"/>
      <c r="CY14" s="625"/>
      <c r="CZ14" s="626">
        <v>2.8</v>
      </c>
      <c r="DA14" s="626"/>
      <c r="DB14" s="626"/>
      <c r="DC14" s="626"/>
      <c r="DD14" s="632">
        <v>2194</v>
      </c>
      <c r="DE14" s="624"/>
      <c r="DF14" s="624"/>
      <c r="DG14" s="624"/>
      <c r="DH14" s="624"/>
      <c r="DI14" s="624"/>
      <c r="DJ14" s="624"/>
      <c r="DK14" s="624"/>
      <c r="DL14" s="624"/>
      <c r="DM14" s="624"/>
      <c r="DN14" s="624"/>
      <c r="DO14" s="624"/>
      <c r="DP14" s="625"/>
      <c r="DQ14" s="632">
        <v>1070474</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246</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246</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655734</v>
      </c>
      <c r="BH15" s="624"/>
      <c r="BI15" s="624"/>
      <c r="BJ15" s="624"/>
      <c r="BK15" s="624"/>
      <c r="BL15" s="624"/>
      <c r="BM15" s="624"/>
      <c r="BN15" s="625"/>
      <c r="BO15" s="626">
        <v>4.5999999999999996</v>
      </c>
      <c r="BP15" s="626"/>
      <c r="BQ15" s="626"/>
      <c r="BR15" s="626"/>
      <c r="BS15" s="627" t="s">
        <v>246</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3422853</v>
      </c>
      <c r="CS15" s="624"/>
      <c r="CT15" s="624"/>
      <c r="CU15" s="624"/>
      <c r="CV15" s="624"/>
      <c r="CW15" s="624"/>
      <c r="CX15" s="624"/>
      <c r="CY15" s="625"/>
      <c r="CZ15" s="626">
        <v>9</v>
      </c>
      <c r="DA15" s="626"/>
      <c r="DB15" s="626"/>
      <c r="DC15" s="626"/>
      <c r="DD15" s="632">
        <v>645110</v>
      </c>
      <c r="DE15" s="624"/>
      <c r="DF15" s="624"/>
      <c r="DG15" s="624"/>
      <c r="DH15" s="624"/>
      <c r="DI15" s="624"/>
      <c r="DJ15" s="624"/>
      <c r="DK15" s="624"/>
      <c r="DL15" s="624"/>
      <c r="DM15" s="624"/>
      <c r="DN15" s="624"/>
      <c r="DO15" s="624"/>
      <c r="DP15" s="625"/>
      <c r="DQ15" s="632">
        <v>2848154</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37094</v>
      </c>
      <c r="S16" s="624"/>
      <c r="T16" s="624"/>
      <c r="U16" s="624"/>
      <c r="V16" s="624"/>
      <c r="W16" s="624"/>
      <c r="X16" s="624"/>
      <c r="Y16" s="625"/>
      <c r="Z16" s="626">
        <v>0.1</v>
      </c>
      <c r="AA16" s="626"/>
      <c r="AB16" s="626"/>
      <c r="AC16" s="626"/>
      <c r="AD16" s="627">
        <v>37094</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71397</v>
      </c>
      <c r="CS16" s="624"/>
      <c r="CT16" s="624"/>
      <c r="CU16" s="624"/>
      <c r="CV16" s="624"/>
      <c r="CW16" s="624"/>
      <c r="CX16" s="624"/>
      <c r="CY16" s="625"/>
      <c r="CZ16" s="626">
        <v>0.2</v>
      </c>
      <c r="DA16" s="626"/>
      <c r="DB16" s="626"/>
      <c r="DC16" s="626"/>
      <c r="DD16" s="632" t="s">
        <v>129</v>
      </c>
      <c r="DE16" s="624"/>
      <c r="DF16" s="624"/>
      <c r="DG16" s="624"/>
      <c r="DH16" s="624"/>
      <c r="DI16" s="624"/>
      <c r="DJ16" s="624"/>
      <c r="DK16" s="624"/>
      <c r="DL16" s="624"/>
      <c r="DM16" s="624"/>
      <c r="DN16" s="624"/>
      <c r="DO16" s="624"/>
      <c r="DP16" s="625"/>
      <c r="DQ16" s="632">
        <v>42372</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173511</v>
      </c>
      <c r="S17" s="624"/>
      <c r="T17" s="624"/>
      <c r="U17" s="624"/>
      <c r="V17" s="624"/>
      <c r="W17" s="624"/>
      <c r="X17" s="624"/>
      <c r="Y17" s="625"/>
      <c r="Z17" s="626">
        <v>0.4</v>
      </c>
      <c r="AA17" s="626"/>
      <c r="AB17" s="626"/>
      <c r="AC17" s="626"/>
      <c r="AD17" s="627">
        <v>173511</v>
      </c>
      <c r="AE17" s="627"/>
      <c r="AF17" s="627"/>
      <c r="AG17" s="627"/>
      <c r="AH17" s="627"/>
      <c r="AI17" s="627"/>
      <c r="AJ17" s="627"/>
      <c r="AK17" s="627"/>
      <c r="AL17" s="628">
        <v>0.8</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246</v>
      </c>
      <c r="BP17" s="626"/>
      <c r="BQ17" s="626"/>
      <c r="BR17" s="626"/>
      <c r="BS17" s="627" t="s">
        <v>246</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2460090</v>
      </c>
      <c r="CS17" s="624"/>
      <c r="CT17" s="624"/>
      <c r="CU17" s="624"/>
      <c r="CV17" s="624"/>
      <c r="CW17" s="624"/>
      <c r="CX17" s="624"/>
      <c r="CY17" s="625"/>
      <c r="CZ17" s="626">
        <v>6.5</v>
      </c>
      <c r="DA17" s="626"/>
      <c r="DB17" s="626"/>
      <c r="DC17" s="626"/>
      <c r="DD17" s="632" t="s">
        <v>246</v>
      </c>
      <c r="DE17" s="624"/>
      <c r="DF17" s="624"/>
      <c r="DG17" s="624"/>
      <c r="DH17" s="624"/>
      <c r="DI17" s="624"/>
      <c r="DJ17" s="624"/>
      <c r="DK17" s="624"/>
      <c r="DL17" s="624"/>
      <c r="DM17" s="624"/>
      <c r="DN17" s="624"/>
      <c r="DO17" s="624"/>
      <c r="DP17" s="625"/>
      <c r="DQ17" s="632">
        <v>2425642</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157145</v>
      </c>
      <c r="S18" s="624"/>
      <c r="T18" s="624"/>
      <c r="U18" s="624"/>
      <c r="V18" s="624"/>
      <c r="W18" s="624"/>
      <c r="X18" s="624"/>
      <c r="Y18" s="625"/>
      <c r="Z18" s="626">
        <v>0.4</v>
      </c>
      <c r="AA18" s="626"/>
      <c r="AB18" s="626"/>
      <c r="AC18" s="626"/>
      <c r="AD18" s="627">
        <v>157145</v>
      </c>
      <c r="AE18" s="627"/>
      <c r="AF18" s="627"/>
      <c r="AG18" s="627"/>
      <c r="AH18" s="627"/>
      <c r="AI18" s="627"/>
      <c r="AJ18" s="627"/>
      <c r="AK18" s="627"/>
      <c r="AL18" s="628">
        <v>0.8</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246</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246</v>
      </c>
      <c r="CS18" s="624"/>
      <c r="CT18" s="624"/>
      <c r="CU18" s="624"/>
      <c r="CV18" s="624"/>
      <c r="CW18" s="624"/>
      <c r="CX18" s="624"/>
      <c r="CY18" s="625"/>
      <c r="CZ18" s="626" t="s">
        <v>246</v>
      </c>
      <c r="DA18" s="626"/>
      <c r="DB18" s="626"/>
      <c r="DC18" s="626"/>
      <c r="DD18" s="632" t="s">
        <v>246</v>
      </c>
      <c r="DE18" s="624"/>
      <c r="DF18" s="624"/>
      <c r="DG18" s="624"/>
      <c r="DH18" s="624"/>
      <c r="DI18" s="624"/>
      <c r="DJ18" s="624"/>
      <c r="DK18" s="624"/>
      <c r="DL18" s="624"/>
      <c r="DM18" s="624"/>
      <c r="DN18" s="624"/>
      <c r="DO18" s="624"/>
      <c r="DP18" s="625"/>
      <c r="DQ18" s="632" t="s">
        <v>246</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156655</v>
      </c>
      <c r="S19" s="624"/>
      <c r="T19" s="624"/>
      <c r="U19" s="624"/>
      <c r="V19" s="624"/>
      <c r="W19" s="624"/>
      <c r="X19" s="624"/>
      <c r="Y19" s="625"/>
      <c r="Z19" s="626">
        <v>0.4</v>
      </c>
      <c r="AA19" s="626"/>
      <c r="AB19" s="626"/>
      <c r="AC19" s="626"/>
      <c r="AD19" s="627">
        <v>156655</v>
      </c>
      <c r="AE19" s="627"/>
      <c r="AF19" s="627"/>
      <c r="AG19" s="627"/>
      <c r="AH19" s="627"/>
      <c r="AI19" s="627"/>
      <c r="AJ19" s="627"/>
      <c r="AK19" s="627"/>
      <c r="AL19" s="628">
        <v>0.8</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991889</v>
      </c>
      <c r="BH19" s="624"/>
      <c r="BI19" s="624"/>
      <c r="BJ19" s="624"/>
      <c r="BK19" s="624"/>
      <c r="BL19" s="624"/>
      <c r="BM19" s="624"/>
      <c r="BN19" s="625"/>
      <c r="BO19" s="626">
        <v>7</v>
      </c>
      <c r="BP19" s="626"/>
      <c r="BQ19" s="626"/>
      <c r="BR19" s="626"/>
      <c r="BS19" s="627" t="s">
        <v>129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246</v>
      </c>
      <c r="DE19" s="624"/>
      <c r="DF19" s="624"/>
      <c r="DG19" s="624"/>
      <c r="DH19" s="624"/>
      <c r="DI19" s="624"/>
      <c r="DJ19" s="624"/>
      <c r="DK19" s="624"/>
      <c r="DL19" s="624"/>
      <c r="DM19" s="624"/>
      <c r="DN19" s="624"/>
      <c r="DO19" s="624"/>
      <c r="DP19" s="625"/>
      <c r="DQ19" s="632" t="s">
        <v>246</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490</v>
      </c>
      <c r="S20" s="624"/>
      <c r="T20" s="624"/>
      <c r="U20" s="624"/>
      <c r="V20" s="624"/>
      <c r="W20" s="624"/>
      <c r="X20" s="624"/>
      <c r="Y20" s="625"/>
      <c r="Z20" s="626">
        <v>0</v>
      </c>
      <c r="AA20" s="626"/>
      <c r="AB20" s="626"/>
      <c r="AC20" s="626"/>
      <c r="AD20" s="627">
        <v>490</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991889</v>
      </c>
      <c r="BH20" s="624"/>
      <c r="BI20" s="624"/>
      <c r="BJ20" s="624"/>
      <c r="BK20" s="624"/>
      <c r="BL20" s="624"/>
      <c r="BM20" s="624"/>
      <c r="BN20" s="625"/>
      <c r="BO20" s="626">
        <v>7</v>
      </c>
      <c r="BP20" s="626"/>
      <c r="BQ20" s="626"/>
      <c r="BR20" s="626"/>
      <c r="BS20" s="627" t="s">
        <v>246</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37883543</v>
      </c>
      <c r="CS20" s="624"/>
      <c r="CT20" s="624"/>
      <c r="CU20" s="624"/>
      <c r="CV20" s="624"/>
      <c r="CW20" s="624"/>
      <c r="CX20" s="624"/>
      <c r="CY20" s="625"/>
      <c r="CZ20" s="626">
        <v>100</v>
      </c>
      <c r="DA20" s="626"/>
      <c r="DB20" s="626"/>
      <c r="DC20" s="626"/>
      <c r="DD20" s="632">
        <v>1840537</v>
      </c>
      <c r="DE20" s="624"/>
      <c r="DF20" s="624"/>
      <c r="DG20" s="624"/>
      <c r="DH20" s="624"/>
      <c r="DI20" s="624"/>
      <c r="DJ20" s="624"/>
      <c r="DK20" s="624"/>
      <c r="DL20" s="624"/>
      <c r="DM20" s="624"/>
      <c r="DN20" s="624"/>
      <c r="DO20" s="624"/>
      <c r="DP20" s="625"/>
      <c r="DQ20" s="632">
        <v>24288789</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4574756</v>
      </c>
      <c r="S21" s="624"/>
      <c r="T21" s="624"/>
      <c r="U21" s="624"/>
      <c r="V21" s="624"/>
      <c r="W21" s="624"/>
      <c r="X21" s="624"/>
      <c r="Y21" s="625"/>
      <c r="Z21" s="626">
        <v>11.7</v>
      </c>
      <c r="AA21" s="626"/>
      <c r="AB21" s="626"/>
      <c r="AC21" s="626"/>
      <c r="AD21" s="627">
        <v>4204624</v>
      </c>
      <c r="AE21" s="627"/>
      <c r="AF21" s="627"/>
      <c r="AG21" s="627"/>
      <c r="AH21" s="627"/>
      <c r="AI21" s="627"/>
      <c r="AJ21" s="627"/>
      <c r="AK21" s="627"/>
      <c r="AL21" s="628">
        <v>20.399999999999999</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5285</v>
      </c>
      <c r="BH21" s="624"/>
      <c r="BI21" s="624"/>
      <c r="BJ21" s="624"/>
      <c r="BK21" s="624"/>
      <c r="BL21" s="624"/>
      <c r="BM21" s="624"/>
      <c r="BN21" s="625"/>
      <c r="BO21" s="626">
        <v>0</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4204624</v>
      </c>
      <c r="S22" s="624"/>
      <c r="T22" s="624"/>
      <c r="U22" s="624"/>
      <c r="V22" s="624"/>
      <c r="W22" s="624"/>
      <c r="X22" s="624"/>
      <c r="Y22" s="625"/>
      <c r="Z22" s="626">
        <v>10.7</v>
      </c>
      <c r="AA22" s="626"/>
      <c r="AB22" s="626"/>
      <c r="AC22" s="626"/>
      <c r="AD22" s="627">
        <v>4204624</v>
      </c>
      <c r="AE22" s="627"/>
      <c r="AF22" s="627"/>
      <c r="AG22" s="627"/>
      <c r="AH22" s="627"/>
      <c r="AI22" s="627"/>
      <c r="AJ22" s="627"/>
      <c r="AK22" s="627"/>
      <c r="AL22" s="628">
        <v>20.399999999999999</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370132</v>
      </c>
      <c r="S23" s="624"/>
      <c r="T23" s="624"/>
      <c r="U23" s="624"/>
      <c r="V23" s="624"/>
      <c r="W23" s="624"/>
      <c r="X23" s="624"/>
      <c r="Y23" s="625"/>
      <c r="Z23" s="626">
        <v>0.9</v>
      </c>
      <c r="AA23" s="626"/>
      <c r="AB23" s="626"/>
      <c r="AC23" s="626"/>
      <c r="AD23" s="627" t="s">
        <v>246</v>
      </c>
      <c r="AE23" s="627"/>
      <c r="AF23" s="627"/>
      <c r="AG23" s="627"/>
      <c r="AH23" s="627"/>
      <c r="AI23" s="627"/>
      <c r="AJ23" s="627"/>
      <c r="AK23" s="627"/>
      <c r="AL23" s="628" t="s">
        <v>129</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986604</v>
      </c>
      <c r="BH23" s="624"/>
      <c r="BI23" s="624"/>
      <c r="BJ23" s="624"/>
      <c r="BK23" s="624"/>
      <c r="BL23" s="624"/>
      <c r="BM23" s="624"/>
      <c r="BN23" s="625"/>
      <c r="BO23" s="626">
        <v>7</v>
      </c>
      <c r="BP23" s="626"/>
      <c r="BQ23" s="626"/>
      <c r="BR23" s="626"/>
      <c r="BS23" s="627" t="s">
        <v>129</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246</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129</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246</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19674881</v>
      </c>
      <c r="CS24" s="613"/>
      <c r="CT24" s="613"/>
      <c r="CU24" s="613"/>
      <c r="CV24" s="613"/>
      <c r="CW24" s="613"/>
      <c r="CX24" s="613"/>
      <c r="CY24" s="614"/>
      <c r="CZ24" s="617">
        <v>51.9</v>
      </c>
      <c r="DA24" s="618"/>
      <c r="DB24" s="618"/>
      <c r="DC24" s="634"/>
      <c r="DD24" s="658">
        <v>9627973</v>
      </c>
      <c r="DE24" s="613"/>
      <c r="DF24" s="613"/>
      <c r="DG24" s="613"/>
      <c r="DH24" s="613"/>
      <c r="DI24" s="613"/>
      <c r="DJ24" s="613"/>
      <c r="DK24" s="614"/>
      <c r="DL24" s="658">
        <v>9606137</v>
      </c>
      <c r="DM24" s="613"/>
      <c r="DN24" s="613"/>
      <c r="DO24" s="613"/>
      <c r="DP24" s="613"/>
      <c r="DQ24" s="613"/>
      <c r="DR24" s="613"/>
      <c r="DS24" s="613"/>
      <c r="DT24" s="613"/>
      <c r="DU24" s="613"/>
      <c r="DV24" s="614"/>
      <c r="DW24" s="617">
        <v>45.5</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21880160</v>
      </c>
      <c r="S25" s="624"/>
      <c r="T25" s="624"/>
      <c r="U25" s="624"/>
      <c r="V25" s="624"/>
      <c r="W25" s="624"/>
      <c r="X25" s="624"/>
      <c r="Y25" s="625"/>
      <c r="Z25" s="626">
        <v>55.9</v>
      </c>
      <c r="AA25" s="626"/>
      <c r="AB25" s="626"/>
      <c r="AC25" s="626"/>
      <c r="AD25" s="627">
        <v>20523424</v>
      </c>
      <c r="AE25" s="627"/>
      <c r="AF25" s="627"/>
      <c r="AG25" s="627"/>
      <c r="AH25" s="627"/>
      <c r="AI25" s="627"/>
      <c r="AJ25" s="627"/>
      <c r="AK25" s="627"/>
      <c r="AL25" s="628">
        <v>99.5</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4610271</v>
      </c>
      <c r="CS25" s="655"/>
      <c r="CT25" s="655"/>
      <c r="CU25" s="655"/>
      <c r="CV25" s="655"/>
      <c r="CW25" s="655"/>
      <c r="CX25" s="655"/>
      <c r="CY25" s="656"/>
      <c r="CZ25" s="628">
        <v>12.2</v>
      </c>
      <c r="DA25" s="653"/>
      <c r="DB25" s="653"/>
      <c r="DC25" s="657"/>
      <c r="DD25" s="632">
        <v>4023939</v>
      </c>
      <c r="DE25" s="655"/>
      <c r="DF25" s="655"/>
      <c r="DG25" s="655"/>
      <c r="DH25" s="655"/>
      <c r="DI25" s="655"/>
      <c r="DJ25" s="655"/>
      <c r="DK25" s="656"/>
      <c r="DL25" s="632">
        <v>4003479</v>
      </c>
      <c r="DM25" s="655"/>
      <c r="DN25" s="655"/>
      <c r="DO25" s="655"/>
      <c r="DP25" s="655"/>
      <c r="DQ25" s="655"/>
      <c r="DR25" s="655"/>
      <c r="DS25" s="655"/>
      <c r="DT25" s="655"/>
      <c r="DU25" s="655"/>
      <c r="DV25" s="656"/>
      <c r="DW25" s="628">
        <v>19</v>
      </c>
      <c r="DX25" s="653"/>
      <c r="DY25" s="653"/>
      <c r="DZ25" s="653"/>
      <c r="EA25" s="653"/>
      <c r="EB25" s="653"/>
      <c r="EC25" s="654"/>
    </row>
    <row r="26" spans="2:133" ht="11.25" customHeight="1" x14ac:dyDescent="0.15">
      <c r="B26" s="620" t="s">
        <v>297</v>
      </c>
      <c r="C26" s="621"/>
      <c r="D26" s="621"/>
      <c r="E26" s="621"/>
      <c r="F26" s="621"/>
      <c r="G26" s="621"/>
      <c r="H26" s="621"/>
      <c r="I26" s="621"/>
      <c r="J26" s="621"/>
      <c r="K26" s="621"/>
      <c r="L26" s="621"/>
      <c r="M26" s="621"/>
      <c r="N26" s="621"/>
      <c r="O26" s="621"/>
      <c r="P26" s="621"/>
      <c r="Q26" s="622"/>
      <c r="R26" s="623">
        <v>17394</v>
      </c>
      <c r="S26" s="624"/>
      <c r="T26" s="624"/>
      <c r="U26" s="624"/>
      <c r="V26" s="624"/>
      <c r="W26" s="624"/>
      <c r="X26" s="624"/>
      <c r="Y26" s="625"/>
      <c r="Z26" s="626">
        <v>0</v>
      </c>
      <c r="AA26" s="626"/>
      <c r="AB26" s="626"/>
      <c r="AC26" s="626"/>
      <c r="AD26" s="627">
        <v>17394</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246</v>
      </c>
      <c r="BH26" s="624"/>
      <c r="BI26" s="624"/>
      <c r="BJ26" s="624"/>
      <c r="BK26" s="624"/>
      <c r="BL26" s="624"/>
      <c r="BM26" s="624"/>
      <c r="BN26" s="625"/>
      <c r="BO26" s="626" t="s">
        <v>246</v>
      </c>
      <c r="BP26" s="626"/>
      <c r="BQ26" s="626"/>
      <c r="BR26" s="626"/>
      <c r="BS26" s="627" t="s">
        <v>246</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2866770</v>
      </c>
      <c r="CS26" s="624"/>
      <c r="CT26" s="624"/>
      <c r="CU26" s="624"/>
      <c r="CV26" s="624"/>
      <c r="CW26" s="624"/>
      <c r="CX26" s="624"/>
      <c r="CY26" s="625"/>
      <c r="CZ26" s="628">
        <v>7.6</v>
      </c>
      <c r="DA26" s="653"/>
      <c r="DB26" s="653"/>
      <c r="DC26" s="657"/>
      <c r="DD26" s="632">
        <v>2453649</v>
      </c>
      <c r="DE26" s="624"/>
      <c r="DF26" s="624"/>
      <c r="DG26" s="624"/>
      <c r="DH26" s="624"/>
      <c r="DI26" s="624"/>
      <c r="DJ26" s="624"/>
      <c r="DK26" s="625"/>
      <c r="DL26" s="632" t="s">
        <v>129</v>
      </c>
      <c r="DM26" s="624"/>
      <c r="DN26" s="624"/>
      <c r="DO26" s="624"/>
      <c r="DP26" s="624"/>
      <c r="DQ26" s="624"/>
      <c r="DR26" s="624"/>
      <c r="DS26" s="624"/>
      <c r="DT26" s="624"/>
      <c r="DU26" s="624"/>
      <c r="DV26" s="625"/>
      <c r="DW26" s="628" t="s">
        <v>246</v>
      </c>
      <c r="DX26" s="653"/>
      <c r="DY26" s="653"/>
      <c r="DZ26" s="653"/>
      <c r="EA26" s="653"/>
      <c r="EB26" s="653"/>
      <c r="EC26" s="654"/>
    </row>
    <row r="27" spans="2:133" ht="11.25" customHeight="1" x14ac:dyDescent="0.15">
      <c r="B27" s="620" t="s">
        <v>300</v>
      </c>
      <c r="C27" s="621"/>
      <c r="D27" s="621"/>
      <c r="E27" s="621"/>
      <c r="F27" s="621"/>
      <c r="G27" s="621"/>
      <c r="H27" s="621"/>
      <c r="I27" s="621"/>
      <c r="J27" s="621"/>
      <c r="K27" s="621"/>
      <c r="L27" s="621"/>
      <c r="M27" s="621"/>
      <c r="N27" s="621"/>
      <c r="O27" s="621"/>
      <c r="P27" s="621"/>
      <c r="Q27" s="622"/>
      <c r="R27" s="623">
        <v>352841</v>
      </c>
      <c r="S27" s="624"/>
      <c r="T27" s="624"/>
      <c r="U27" s="624"/>
      <c r="V27" s="624"/>
      <c r="W27" s="624"/>
      <c r="X27" s="624"/>
      <c r="Y27" s="625"/>
      <c r="Z27" s="626">
        <v>0.9</v>
      </c>
      <c r="AA27" s="626"/>
      <c r="AB27" s="626"/>
      <c r="AC27" s="626"/>
      <c r="AD27" s="627" t="s">
        <v>246</v>
      </c>
      <c r="AE27" s="627"/>
      <c r="AF27" s="627"/>
      <c r="AG27" s="627"/>
      <c r="AH27" s="627"/>
      <c r="AI27" s="627"/>
      <c r="AJ27" s="627"/>
      <c r="AK27" s="627"/>
      <c r="AL27" s="628" t="s">
        <v>129</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14105033</v>
      </c>
      <c r="BH27" s="624"/>
      <c r="BI27" s="624"/>
      <c r="BJ27" s="624"/>
      <c r="BK27" s="624"/>
      <c r="BL27" s="624"/>
      <c r="BM27" s="624"/>
      <c r="BN27" s="625"/>
      <c r="BO27" s="626">
        <v>100</v>
      </c>
      <c r="BP27" s="626"/>
      <c r="BQ27" s="626"/>
      <c r="BR27" s="626"/>
      <c r="BS27" s="627">
        <v>194589</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12604520</v>
      </c>
      <c r="CS27" s="655"/>
      <c r="CT27" s="655"/>
      <c r="CU27" s="655"/>
      <c r="CV27" s="655"/>
      <c r="CW27" s="655"/>
      <c r="CX27" s="655"/>
      <c r="CY27" s="656"/>
      <c r="CZ27" s="628">
        <v>33.299999999999997</v>
      </c>
      <c r="DA27" s="653"/>
      <c r="DB27" s="653"/>
      <c r="DC27" s="657"/>
      <c r="DD27" s="632">
        <v>3178392</v>
      </c>
      <c r="DE27" s="655"/>
      <c r="DF27" s="655"/>
      <c r="DG27" s="655"/>
      <c r="DH27" s="655"/>
      <c r="DI27" s="655"/>
      <c r="DJ27" s="655"/>
      <c r="DK27" s="656"/>
      <c r="DL27" s="632">
        <v>3177016</v>
      </c>
      <c r="DM27" s="655"/>
      <c r="DN27" s="655"/>
      <c r="DO27" s="655"/>
      <c r="DP27" s="655"/>
      <c r="DQ27" s="655"/>
      <c r="DR27" s="655"/>
      <c r="DS27" s="655"/>
      <c r="DT27" s="655"/>
      <c r="DU27" s="655"/>
      <c r="DV27" s="656"/>
      <c r="DW27" s="628">
        <v>15</v>
      </c>
      <c r="DX27" s="653"/>
      <c r="DY27" s="653"/>
      <c r="DZ27" s="653"/>
      <c r="EA27" s="653"/>
      <c r="EB27" s="653"/>
      <c r="EC27" s="654"/>
    </row>
    <row r="28" spans="2:133" ht="11.25" customHeight="1" x14ac:dyDescent="0.15">
      <c r="B28" s="620" t="s">
        <v>303</v>
      </c>
      <c r="C28" s="621"/>
      <c r="D28" s="621"/>
      <c r="E28" s="621"/>
      <c r="F28" s="621"/>
      <c r="G28" s="621"/>
      <c r="H28" s="621"/>
      <c r="I28" s="621"/>
      <c r="J28" s="621"/>
      <c r="K28" s="621"/>
      <c r="L28" s="621"/>
      <c r="M28" s="621"/>
      <c r="N28" s="621"/>
      <c r="O28" s="621"/>
      <c r="P28" s="621"/>
      <c r="Q28" s="622"/>
      <c r="R28" s="623">
        <v>269209</v>
      </c>
      <c r="S28" s="624"/>
      <c r="T28" s="624"/>
      <c r="U28" s="624"/>
      <c r="V28" s="624"/>
      <c r="W28" s="624"/>
      <c r="X28" s="624"/>
      <c r="Y28" s="625"/>
      <c r="Z28" s="626">
        <v>0.7</v>
      </c>
      <c r="AA28" s="626"/>
      <c r="AB28" s="626"/>
      <c r="AC28" s="626"/>
      <c r="AD28" s="627">
        <v>50662</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2460090</v>
      </c>
      <c r="CS28" s="624"/>
      <c r="CT28" s="624"/>
      <c r="CU28" s="624"/>
      <c r="CV28" s="624"/>
      <c r="CW28" s="624"/>
      <c r="CX28" s="624"/>
      <c r="CY28" s="625"/>
      <c r="CZ28" s="628">
        <v>6.5</v>
      </c>
      <c r="DA28" s="653"/>
      <c r="DB28" s="653"/>
      <c r="DC28" s="657"/>
      <c r="DD28" s="632">
        <v>2425642</v>
      </c>
      <c r="DE28" s="624"/>
      <c r="DF28" s="624"/>
      <c r="DG28" s="624"/>
      <c r="DH28" s="624"/>
      <c r="DI28" s="624"/>
      <c r="DJ28" s="624"/>
      <c r="DK28" s="625"/>
      <c r="DL28" s="632">
        <v>2425642</v>
      </c>
      <c r="DM28" s="624"/>
      <c r="DN28" s="624"/>
      <c r="DO28" s="624"/>
      <c r="DP28" s="624"/>
      <c r="DQ28" s="624"/>
      <c r="DR28" s="624"/>
      <c r="DS28" s="624"/>
      <c r="DT28" s="624"/>
      <c r="DU28" s="624"/>
      <c r="DV28" s="625"/>
      <c r="DW28" s="628">
        <v>11.5</v>
      </c>
      <c r="DX28" s="653"/>
      <c r="DY28" s="653"/>
      <c r="DZ28" s="653"/>
      <c r="EA28" s="653"/>
      <c r="EB28" s="653"/>
      <c r="EC28" s="654"/>
    </row>
    <row r="29" spans="2:133" ht="11.25" customHeight="1" x14ac:dyDescent="0.15">
      <c r="B29" s="620" t="s">
        <v>305</v>
      </c>
      <c r="C29" s="621"/>
      <c r="D29" s="621"/>
      <c r="E29" s="621"/>
      <c r="F29" s="621"/>
      <c r="G29" s="621"/>
      <c r="H29" s="621"/>
      <c r="I29" s="621"/>
      <c r="J29" s="621"/>
      <c r="K29" s="621"/>
      <c r="L29" s="621"/>
      <c r="M29" s="621"/>
      <c r="N29" s="621"/>
      <c r="O29" s="621"/>
      <c r="P29" s="621"/>
      <c r="Q29" s="622"/>
      <c r="R29" s="623">
        <v>329762</v>
      </c>
      <c r="S29" s="624"/>
      <c r="T29" s="624"/>
      <c r="U29" s="624"/>
      <c r="V29" s="624"/>
      <c r="W29" s="624"/>
      <c r="X29" s="624"/>
      <c r="Y29" s="625"/>
      <c r="Z29" s="626">
        <v>0.8</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2460090</v>
      </c>
      <c r="CS29" s="655"/>
      <c r="CT29" s="655"/>
      <c r="CU29" s="655"/>
      <c r="CV29" s="655"/>
      <c r="CW29" s="655"/>
      <c r="CX29" s="655"/>
      <c r="CY29" s="656"/>
      <c r="CZ29" s="628">
        <v>6.5</v>
      </c>
      <c r="DA29" s="653"/>
      <c r="DB29" s="653"/>
      <c r="DC29" s="657"/>
      <c r="DD29" s="632">
        <v>2425642</v>
      </c>
      <c r="DE29" s="655"/>
      <c r="DF29" s="655"/>
      <c r="DG29" s="655"/>
      <c r="DH29" s="655"/>
      <c r="DI29" s="655"/>
      <c r="DJ29" s="655"/>
      <c r="DK29" s="656"/>
      <c r="DL29" s="632">
        <v>2425642</v>
      </c>
      <c r="DM29" s="655"/>
      <c r="DN29" s="655"/>
      <c r="DO29" s="655"/>
      <c r="DP29" s="655"/>
      <c r="DQ29" s="655"/>
      <c r="DR29" s="655"/>
      <c r="DS29" s="655"/>
      <c r="DT29" s="655"/>
      <c r="DU29" s="655"/>
      <c r="DV29" s="656"/>
      <c r="DW29" s="628">
        <v>11.5</v>
      </c>
      <c r="DX29" s="653"/>
      <c r="DY29" s="653"/>
      <c r="DZ29" s="653"/>
      <c r="EA29" s="653"/>
      <c r="EB29" s="653"/>
      <c r="EC29" s="654"/>
    </row>
    <row r="30" spans="2:133" ht="11.25" customHeight="1" x14ac:dyDescent="0.15">
      <c r="B30" s="620" t="s">
        <v>308</v>
      </c>
      <c r="C30" s="621"/>
      <c r="D30" s="621"/>
      <c r="E30" s="621"/>
      <c r="F30" s="621"/>
      <c r="G30" s="621"/>
      <c r="H30" s="621"/>
      <c r="I30" s="621"/>
      <c r="J30" s="621"/>
      <c r="K30" s="621"/>
      <c r="L30" s="621"/>
      <c r="M30" s="621"/>
      <c r="N30" s="621"/>
      <c r="O30" s="621"/>
      <c r="P30" s="621"/>
      <c r="Q30" s="622"/>
      <c r="R30" s="623">
        <v>9086372</v>
      </c>
      <c r="S30" s="624"/>
      <c r="T30" s="624"/>
      <c r="U30" s="624"/>
      <c r="V30" s="624"/>
      <c r="W30" s="624"/>
      <c r="X30" s="624"/>
      <c r="Y30" s="625"/>
      <c r="Z30" s="626">
        <v>23.2</v>
      </c>
      <c r="AA30" s="626"/>
      <c r="AB30" s="626"/>
      <c r="AC30" s="626"/>
      <c r="AD30" s="627" t="s">
        <v>129</v>
      </c>
      <c r="AE30" s="627"/>
      <c r="AF30" s="627"/>
      <c r="AG30" s="627"/>
      <c r="AH30" s="627"/>
      <c r="AI30" s="627"/>
      <c r="AJ30" s="627"/>
      <c r="AK30" s="627"/>
      <c r="AL30" s="628" t="s">
        <v>246</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2359969</v>
      </c>
      <c r="CS30" s="624"/>
      <c r="CT30" s="624"/>
      <c r="CU30" s="624"/>
      <c r="CV30" s="624"/>
      <c r="CW30" s="624"/>
      <c r="CX30" s="624"/>
      <c r="CY30" s="625"/>
      <c r="CZ30" s="628">
        <v>6.2</v>
      </c>
      <c r="DA30" s="653"/>
      <c r="DB30" s="653"/>
      <c r="DC30" s="657"/>
      <c r="DD30" s="632">
        <v>2325521</v>
      </c>
      <c r="DE30" s="624"/>
      <c r="DF30" s="624"/>
      <c r="DG30" s="624"/>
      <c r="DH30" s="624"/>
      <c r="DI30" s="624"/>
      <c r="DJ30" s="624"/>
      <c r="DK30" s="625"/>
      <c r="DL30" s="632">
        <v>2325521</v>
      </c>
      <c r="DM30" s="624"/>
      <c r="DN30" s="624"/>
      <c r="DO30" s="624"/>
      <c r="DP30" s="624"/>
      <c r="DQ30" s="624"/>
      <c r="DR30" s="624"/>
      <c r="DS30" s="624"/>
      <c r="DT30" s="624"/>
      <c r="DU30" s="624"/>
      <c r="DV30" s="625"/>
      <c r="DW30" s="628">
        <v>11</v>
      </c>
      <c r="DX30" s="653"/>
      <c r="DY30" s="653"/>
      <c r="DZ30" s="653"/>
      <c r="EA30" s="653"/>
      <c r="EB30" s="653"/>
      <c r="EC30" s="654"/>
    </row>
    <row r="31" spans="2:133" ht="11.25" customHeight="1" x14ac:dyDescent="0.15">
      <c r="B31" s="636" t="s">
        <v>312</v>
      </c>
      <c r="C31" s="637"/>
      <c r="D31" s="637"/>
      <c r="E31" s="637"/>
      <c r="F31" s="637"/>
      <c r="G31" s="637"/>
      <c r="H31" s="637"/>
      <c r="I31" s="637"/>
      <c r="J31" s="637"/>
      <c r="K31" s="637"/>
      <c r="L31" s="637"/>
      <c r="M31" s="637"/>
      <c r="N31" s="637"/>
      <c r="O31" s="637"/>
      <c r="P31" s="637"/>
      <c r="Q31" s="638"/>
      <c r="R31" s="623">
        <v>1428</v>
      </c>
      <c r="S31" s="624"/>
      <c r="T31" s="624"/>
      <c r="U31" s="624"/>
      <c r="V31" s="624"/>
      <c r="W31" s="624"/>
      <c r="X31" s="624"/>
      <c r="Y31" s="625"/>
      <c r="Z31" s="626">
        <v>0</v>
      </c>
      <c r="AA31" s="626"/>
      <c r="AB31" s="626"/>
      <c r="AC31" s="626"/>
      <c r="AD31" s="627">
        <v>1428</v>
      </c>
      <c r="AE31" s="627"/>
      <c r="AF31" s="627"/>
      <c r="AG31" s="627"/>
      <c r="AH31" s="627"/>
      <c r="AI31" s="627"/>
      <c r="AJ31" s="627"/>
      <c r="AK31" s="627"/>
      <c r="AL31" s="628">
        <v>0</v>
      </c>
      <c r="AM31" s="629"/>
      <c r="AN31" s="629"/>
      <c r="AO31" s="630"/>
      <c r="AP31" s="669" t="s">
        <v>313</v>
      </c>
      <c r="AQ31" s="670"/>
      <c r="AR31" s="670"/>
      <c r="AS31" s="670"/>
      <c r="AT31" s="675" t="s">
        <v>314</v>
      </c>
      <c r="AU31" s="218"/>
      <c r="AV31" s="218"/>
      <c r="AW31" s="218"/>
      <c r="AX31" s="609" t="s">
        <v>189</v>
      </c>
      <c r="AY31" s="610"/>
      <c r="AZ31" s="610"/>
      <c r="BA31" s="610"/>
      <c r="BB31" s="610"/>
      <c r="BC31" s="610"/>
      <c r="BD31" s="610"/>
      <c r="BE31" s="610"/>
      <c r="BF31" s="611"/>
      <c r="BG31" s="679">
        <v>99.2</v>
      </c>
      <c r="BH31" s="667"/>
      <c r="BI31" s="667"/>
      <c r="BJ31" s="667"/>
      <c r="BK31" s="667"/>
      <c r="BL31" s="667"/>
      <c r="BM31" s="618">
        <v>96.1</v>
      </c>
      <c r="BN31" s="667"/>
      <c r="BO31" s="667"/>
      <c r="BP31" s="667"/>
      <c r="BQ31" s="668"/>
      <c r="BR31" s="679">
        <v>99.2</v>
      </c>
      <c r="BS31" s="667"/>
      <c r="BT31" s="667"/>
      <c r="BU31" s="667"/>
      <c r="BV31" s="667"/>
      <c r="BW31" s="667"/>
      <c r="BX31" s="618">
        <v>95.4</v>
      </c>
      <c r="BY31" s="667"/>
      <c r="BZ31" s="667"/>
      <c r="CA31" s="667"/>
      <c r="CB31" s="668"/>
      <c r="CD31" s="661"/>
      <c r="CE31" s="662"/>
      <c r="CF31" s="620" t="s">
        <v>315</v>
      </c>
      <c r="CG31" s="621"/>
      <c r="CH31" s="621"/>
      <c r="CI31" s="621"/>
      <c r="CJ31" s="621"/>
      <c r="CK31" s="621"/>
      <c r="CL31" s="621"/>
      <c r="CM31" s="621"/>
      <c r="CN31" s="621"/>
      <c r="CO31" s="621"/>
      <c r="CP31" s="621"/>
      <c r="CQ31" s="622"/>
      <c r="CR31" s="623">
        <v>100121</v>
      </c>
      <c r="CS31" s="655"/>
      <c r="CT31" s="655"/>
      <c r="CU31" s="655"/>
      <c r="CV31" s="655"/>
      <c r="CW31" s="655"/>
      <c r="CX31" s="655"/>
      <c r="CY31" s="656"/>
      <c r="CZ31" s="628">
        <v>0.3</v>
      </c>
      <c r="DA31" s="653"/>
      <c r="DB31" s="653"/>
      <c r="DC31" s="657"/>
      <c r="DD31" s="632">
        <v>100121</v>
      </c>
      <c r="DE31" s="655"/>
      <c r="DF31" s="655"/>
      <c r="DG31" s="655"/>
      <c r="DH31" s="655"/>
      <c r="DI31" s="655"/>
      <c r="DJ31" s="655"/>
      <c r="DK31" s="656"/>
      <c r="DL31" s="632">
        <v>100121</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316</v>
      </c>
      <c r="C32" s="621"/>
      <c r="D32" s="621"/>
      <c r="E32" s="621"/>
      <c r="F32" s="621"/>
      <c r="G32" s="621"/>
      <c r="H32" s="621"/>
      <c r="I32" s="621"/>
      <c r="J32" s="621"/>
      <c r="K32" s="621"/>
      <c r="L32" s="621"/>
      <c r="M32" s="621"/>
      <c r="N32" s="621"/>
      <c r="O32" s="621"/>
      <c r="P32" s="621"/>
      <c r="Q32" s="622"/>
      <c r="R32" s="623">
        <v>3145645</v>
      </c>
      <c r="S32" s="624"/>
      <c r="T32" s="624"/>
      <c r="U32" s="624"/>
      <c r="V32" s="624"/>
      <c r="W32" s="624"/>
      <c r="X32" s="624"/>
      <c r="Y32" s="625"/>
      <c r="Z32" s="626">
        <v>8</v>
      </c>
      <c r="AA32" s="626"/>
      <c r="AB32" s="626"/>
      <c r="AC32" s="626"/>
      <c r="AD32" s="627" t="s">
        <v>129</v>
      </c>
      <c r="AE32" s="627"/>
      <c r="AF32" s="627"/>
      <c r="AG32" s="627"/>
      <c r="AH32" s="627"/>
      <c r="AI32" s="627"/>
      <c r="AJ32" s="627"/>
      <c r="AK32" s="627"/>
      <c r="AL32" s="628" t="s">
        <v>129</v>
      </c>
      <c r="AM32" s="629"/>
      <c r="AN32" s="629"/>
      <c r="AO32" s="630"/>
      <c r="AP32" s="671"/>
      <c r="AQ32" s="672"/>
      <c r="AR32" s="672"/>
      <c r="AS32" s="672"/>
      <c r="AT32" s="676"/>
      <c r="AU32" s="214" t="s">
        <v>317</v>
      </c>
      <c r="AX32" s="620" t="s">
        <v>318</v>
      </c>
      <c r="AY32" s="621"/>
      <c r="AZ32" s="621"/>
      <c r="BA32" s="621"/>
      <c r="BB32" s="621"/>
      <c r="BC32" s="621"/>
      <c r="BD32" s="621"/>
      <c r="BE32" s="621"/>
      <c r="BF32" s="622"/>
      <c r="BG32" s="680">
        <v>98.9</v>
      </c>
      <c r="BH32" s="655"/>
      <c r="BI32" s="655"/>
      <c r="BJ32" s="655"/>
      <c r="BK32" s="655"/>
      <c r="BL32" s="655"/>
      <c r="BM32" s="629">
        <v>95.8</v>
      </c>
      <c r="BN32" s="655"/>
      <c r="BO32" s="655"/>
      <c r="BP32" s="655"/>
      <c r="BQ32" s="678"/>
      <c r="BR32" s="680">
        <v>99.1</v>
      </c>
      <c r="BS32" s="655"/>
      <c r="BT32" s="655"/>
      <c r="BU32" s="655"/>
      <c r="BV32" s="655"/>
      <c r="BW32" s="655"/>
      <c r="BX32" s="629">
        <v>95.1</v>
      </c>
      <c r="BY32" s="655"/>
      <c r="BZ32" s="655"/>
      <c r="CA32" s="655"/>
      <c r="CB32" s="678"/>
      <c r="CD32" s="663"/>
      <c r="CE32" s="664"/>
      <c r="CF32" s="620" t="s">
        <v>319</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3"/>
      <c r="DB32" s="653"/>
      <c r="DC32" s="657"/>
      <c r="DD32" s="632" t="s">
        <v>246</v>
      </c>
      <c r="DE32" s="624"/>
      <c r="DF32" s="624"/>
      <c r="DG32" s="624"/>
      <c r="DH32" s="624"/>
      <c r="DI32" s="624"/>
      <c r="DJ32" s="624"/>
      <c r="DK32" s="625"/>
      <c r="DL32" s="632" t="s">
        <v>129</v>
      </c>
      <c r="DM32" s="624"/>
      <c r="DN32" s="624"/>
      <c r="DO32" s="624"/>
      <c r="DP32" s="624"/>
      <c r="DQ32" s="624"/>
      <c r="DR32" s="624"/>
      <c r="DS32" s="624"/>
      <c r="DT32" s="624"/>
      <c r="DU32" s="624"/>
      <c r="DV32" s="625"/>
      <c r="DW32" s="628" t="s">
        <v>246</v>
      </c>
      <c r="DX32" s="653"/>
      <c r="DY32" s="653"/>
      <c r="DZ32" s="653"/>
      <c r="EA32" s="653"/>
      <c r="EB32" s="653"/>
      <c r="EC32" s="654"/>
    </row>
    <row r="33" spans="2:133" ht="11.25" customHeight="1" x14ac:dyDescent="0.15">
      <c r="B33" s="620" t="s">
        <v>320</v>
      </c>
      <c r="C33" s="621"/>
      <c r="D33" s="621"/>
      <c r="E33" s="621"/>
      <c r="F33" s="621"/>
      <c r="G33" s="621"/>
      <c r="H33" s="621"/>
      <c r="I33" s="621"/>
      <c r="J33" s="621"/>
      <c r="K33" s="621"/>
      <c r="L33" s="621"/>
      <c r="M33" s="621"/>
      <c r="N33" s="621"/>
      <c r="O33" s="621"/>
      <c r="P33" s="621"/>
      <c r="Q33" s="622"/>
      <c r="R33" s="623">
        <v>174477</v>
      </c>
      <c r="S33" s="624"/>
      <c r="T33" s="624"/>
      <c r="U33" s="624"/>
      <c r="V33" s="624"/>
      <c r="W33" s="624"/>
      <c r="X33" s="624"/>
      <c r="Y33" s="625"/>
      <c r="Z33" s="626">
        <v>0.4</v>
      </c>
      <c r="AA33" s="626"/>
      <c r="AB33" s="626"/>
      <c r="AC33" s="626"/>
      <c r="AD33" s="627">
        <v>31277</v>
      </c>
      <c r="AE33" s="627"/>
      <c r="AF33" s="627"/>
      <c r="AG33" s="627"/>
      <c r="AH33" s="627"/>
      <c r="AI33" s="627"/>
      <c r="AJ33" s="627"/>
      <c r="AK33" s="627"/>
      <c r="AL33" s="628">
        <v>0.2</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99.5</v>
      </c>
      <c r="BH33" s="682"/>
      <c r="BI33" s="682"/>
      <c r="BJ33" s="682"/>
      <c r="BK33" s="682"/>
      <c r="BL33" s="682"/>
      <c r="BM33" s="683">
        <v>96</v>
      </c>
      <c r="BN33" s="682"/>
      <c r="BO33" s="682"/>
      <c r="BP33" s="682"/>
      <c r="BQ33" s="684"/>
      <c r="BR33" s="681">
        <v>99.3</v>
      </c>
      <c r="BS33" s="682"/>
      <c r="BT33" s="682"/>
      <c r="BU33" s="682"/>
      <c r="BV33" s="682"/>
      <c r="BW33" s="682"/>
      <c r="BX33" s="683">
        <v>95.2</v>
      </c>
      <c r="BY33" s="682"/>
      <c r="BZ33" s="682"/>
      <c r="CA33" s="682"/>
      <c r="CB33" s="684"/>
      <c r="CD33" s="620" t="s">
        <v>322</v>
      </c>
      <c r="CE33" s="621"/>
      <c r="CF33" s="621"/>
      <c r="CG33" s="621"/>
      <c r="CH33" s="621"/>
      <c r="CI33" s="621"/>
      <c r="CJ33" s="621"/>
      <c r="CK33" s="621"/>
      <c r="CL33" s="621"/>
      <c r="CM33" s="621"/>
      <c r="CN33" s="621"/>
      <c r="CO33" s="621"/>
      <c r="CP33" s="621"/>
      <c r="CQ33" s="622"/>
      <c r="CR33" s="623">
        <v>16296728</v>
      </c>
      <c r="CS33" s="655"/>
      <c r="CT33" s="655"/>
      <c r="CU33" s="655"/>
      <c r="CV33" s="655"/>
      <c r="CW33" s="655"/>
      <c r="CX33" s="655"/>
      <c r="CY33" s="656"/>
      <c r="CZ33" s="628">
        <v>43</v>
      </c>
      <c r="DA33" s="653"/>
      <c r="DB33" s="653"/>
      <c r="DC33" s="657"/>
      <c r="DD33" s="632">
        <v>13628399</v>
      </c>
      <c r="DE33" s="655"/>
      <c r="DF33" s="655"/>
      <c r="DG33" s="655"/>
      <c r="DH33" s="655"/>
      <c r="DI33" s="655"/>
      <c r="DJ33" s="655"/>
      <c r="DK33" s="656"/>
      <c r="DL33" s="632">
        <v>8554135</v>
      </c>
      <c r="DM33" s="655"/>
      <c r="DN33" s="655"/>
      <c r="DO33" s="655"/>
      <c r="DP33" s="655"/>
      <c r="DQ33" s="655"/>
      <c r="DR33" s="655"/>
      <c r="DS33" s="655"/>
      <c r="DT33" s="655"/>
      <c r="DU33" s="655"/>
      <c r="DV33" s="656"/>
      <c r="DW33" s="628">
        <v>40.5</v>
      </c>
      <c r="DX33" s="653"/>
      <c r="DY33" s="653"/>
      <c r="DZ33" s="653"/>
      <c r="EA33" s="653"/>
      <c r="EB33" s="653"/>
      <c r="EC33" s="654"/>
    </row>
    <row r="34" spans="2:133" ht="11.25" customHeight="1" x14ac:dyDescent="0.15">
      <c r="B34" s="620" t="s">
        <v>323</v>
      </c>
      <c r="C34" s="621"/>
      <c r="D34" s="621"/>
      <c r="E34" s="621"/>
      <c r="F34" s="621"/>
      <c r="G34" s="621"/>
      <c r="H34" s="621"/>
      <c r="I34" s="621"/>
      <c r="J34" s="621"/>
      <c r="K34" s="621"/>
      <c r="L34" s="621"/>
      <c r="M34" s="621"/>
      <c r="N34" s="621"/>
      <c r="O34" s="621"/>
      <c r="P34" s="621"/>
      <c r="Q34" s="622"/>
      <c r="R34" s="623">
        <v>447629</v>
      </c>
      <c r="S34" s="624"/>
      <c r="T34" s="624"/>
      <c r="U34" s="624"/>
      <c r="V34" s="624"/>
      <c r="W34" s="624"/>
      <c r="X34" s="624"/>
      <c r="Y34" s="625"/>
      <c r="Z34" s="626">
        <v>1.1000000000000001</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4758176</v>
      </c>
      <c r="CS34" s="624"/>
      <c r="CT34" s="624"/>
      <c r="CU34" s="624"/>
      <c r="CV34" s="624"/>
      <c r="CW34" s="624"/>
      <c r="CX34" s="624"/>
      <c r="CY34" s="625"/>
      <c r="CZ34" s="628">
        <v>12.6</v>
      </c>
      <c r="DA34" s="653"/>
      <c r="DB34" s="653"/>
      <c r="DC34" s="657"/>
      <c r="DD34" s="632">
        <v>3711688</v>
      </c>
      <c r="DE34" s="624"/>
      <c r="DF34" s="624"/>
      <c r="DG34" s="624"/>
      <c r="DH34" s="624"/>
      <c r="DI34" s="624"/>
      <c r="DJ34" s="624"/>
      <c r="DK34" s="625"/>
      <c r="DL34" s="632">
        <v>3238081</v>
      </c>
      <c r="DM34" s="624"/>
      <c r="DN34" s="624"/>
      <c r="DO34" s="624"/>
      <c r="DP34" s="624"/>
      <c r="DQ34" s="624"/>
      <c r="DR34" s="624"/>
      <c r="DS34" s="624"/>
      <c r="DT34" s="624"/>
      <c r="DU34" s="624"/>
      <c r="DV34" s="625"/>
      <c r="DW34" s="628">
        <v>15.3</v>
      </c>
      <c r="DX34" s="653"/>
      <c r="DY34" s="653"/>
      <c r="DZ34" s="653"/>
      <c r="EA34" s="653"/>
      <c r="EB34" s="653"/>
      <c r="EC34" s="654"/>
    </row>
    <row r="35" spans="2:133" ht="11.25" customHeight="1" x14ac:dyDescent="0.15">
      <c r="B35" s="620" t="s">
        <v>325</v>
      </c>
      <c r="C35" s="621"/>
      <c r="D35" s="621"/>
      <c r="E35" s="621"/>
      <c r="F35" s="621"/>
      <c r="G35" s="621"/>
      <c r="H35" s="621"/>
      <c r="I35" s="621"/>
      <c r="J35" s="621"/>
      <c r="K35" s="621"/>
      <c r="L35" s="621"/>
      <c r="M35" s="621"/>
      <c r="N35" s="621"/>
      <c r="O35" s="621"/>
      <c r="P35" s="621"/>
      <c r="Q35" s="622"/>
      <c r="R35" s="623">
        <v>300870</v>
      </c>
      <c r="S35" s="624"/>
      <c r="T35" s="624"/>
      <c r="U35" s="624"/>
      <c r="V35" s="624"/>
      <c r="W35" s="624"/>
      <c r="X35" s="624"/>
      <c r="Y35" s="625"/>
      <c r="Z35" s="626">
        <v>0.8</v>
      </c>
      <c r="AA35" s="626"/>
      <c r="AB35" s="626"/>
      <c r="AC35" s="626"/>
      <c r="AD35" s="627" t="s">
        <v>129</v>
      </c>
      <c r="AE35" s="627"/>
      <c r="AF35" s="627"/>
      <c r="AG35" s="627"/>
      <c r="AH35" s="627"/>
      <c r="AI35" s="627"/>
      <c r="AJ35" s="627"/>
      <c r="AK35" s="627"/>
      <c r="AL35" s="628" t="s">
        <v>129</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155215</v>
      </c>
      <c r="CS35" s="655"/>
      <c r="CT35" s="655"/>
      <c r="CU35" s="655"/>
      <c r="CV35" s="655"/>
      <c r="CW35" s="655"/>
      <c r="CX35" s="655"/>
      <c r="CY35" s="656"/>
      <c r="CZ35" s="628">
        <v>0.4</v>
      </c>
      <c r="DA35" s="653"/>
      <c r="DB35" s="653"/>
      <c r="DC35" s="657"/>
      <c r="DD35" s="632">
        <v>150345</v>
      </c>
      <c r="DE35" s="655"/>
      <c r="DF35" s="655"/>
      <c r="DG35" s="655"/>
      <c r="DH35" s="655"/>
      <c r="DI35" s="655"/>
      <c r="DJ35" s="655"/>
      <c r="DK35" s="656"/>
      <c r="DL35" s="632">
        <v>150345</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20" t="s">
        <v>329</v>
      </c>
      <c r="C36" s="621"/>
      <c r="D36" s="621"/>
      <c r="E36" s="621"/>
      <c r="F36" s="621"/>
      <c r="G36" s="621"/>
      <c r="H36" s="621"/>
      <c r="I36" s="621"/>
      <c r="J36" s="621"/>
      <c r="K36" s="621"/>
      <c r="L36" s="621"/>
      <c r="M36" s="621"/>
      <c r="N36" s="621"/>
      <c r="O36" s="621"/>
      <c r="P36" s="621"/>
      <c r="Q36" s="622"/>
      <c r="R36" s="623">
        <v>1872556</v>
      </c>
      <c r="S36" s="624"/>
      <c r="T36" s="624"/>
      <c r="U36" s="624"/>
      <c r="V36" s="624"/>
      <c r="W36" s="624"/>
      <c r="X36" s="624"/>
      <c r="Y36" s="625"/>
      <c r="Z36" s="626">
        <v>4.8</v>
      </c>
      <c r="AA36" s="626"/>
      <c r="AB36" s="626"/>
      <c r="AC36" s="626"/>
      <c r="AD36" s="627" t="s">
        <v>246</v>
      </c>
      <c r="AE36" s="627"/>
      <c r="AF36" s="627"/>
      <c r="AG36" s="627"/>
      <c r="AH36" s="627"/>
      <c r="AI36" s="627"/>
      <c r="AJ36" s="627"/>
      <c r="AK36" s="627"/>
      <c r="AL36" s="628" t="s">
        <v>129</v>
      </c>
      <c r="AM36" s="629"/>
      <c r="AN36" s="629"/>
      <c r="AO36" s="630"/>
      <c r="AP36" s="222"/>
      <c r="AQ36" s="689" t="s">
        <v>330</v>
      </c>
      <c r="AR36" s="690"/>
      <c r="AS36" s="690"/>
      <c r="AT36" s="690"/>
      <c r="AU36" s="690"/>
      <c r="AV36" s="690"/>
      <c r="AW36" s="690"/>
      <c r="AX36" s="690"/>
      <c r="AY36" s="691"/>
      <c r="AZ36" s="612">
        <v>3925714</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86657</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4439795</v>
      </c>
      <c r="CS36" s="624"/>
      <c r="CT36" s="624"/>
      <c r="CU36" s="624"/>
      <c r="CV36" s="624"/>
      <c r="CW36" s="624"/>
      <c r="CX36" s="624"/>
      <c r="CY36" s="625"/>
      <c r="CZ36" s="628">
        <v>11.7</v>
      </c>
      <c r="DA36" s="653"/>
      <c r="DB36" s="653"/>
      <c r="DC36" s="657"/>
      <c r="DD36" s="632">
        <v>3891572</v>
      </c>
      <c r="DE36" s="624"/>
      <c r="DF36" s="624"/>
      <c r="DG36" s="624"/>
      <c r="DH36" s="624"/>
      <c r="DI36" s="624"/>
      <c r="DJ36" s="624"/>
      <c r="DK36" s="625"/>
      <c r="DL36" s="632">
        <v>2618869</v>
      </c>
      <c r="DM36" s="624"/>
      <c r="DN36" s="624"/>
      <c r="DO36" s="624"/>
      <c r="DP36" s="624"/>
      <c r="DQ36" s="624"/>
      <c r="DR36" s="624"/>
      <c r="DS36" s="624"/>
      <c r="DT36" s="624"/>
      <c r="DU36" s="624"/>
      <c r="DV36" s="625"/>
      <c r="DW36" s="628">
        <v>12.4</v>
      </c>
      <c r="DX36" s="653"/>
      <c r="DY36" s="653"/>
      <c r="DZ36" s="653"/>
      <c r="EA36" s="653"/>
      <c r="EB36" s="653"/>
      <c r="EC36" s="654"/>
    </row>
    <row r="37" spans="2:133" ht="11.25" customHeight="1" x14ac:dyDescent="0.15">
      <c r="B37" s="620" t="s">
        <v>333</v>
      </c>
      <c r="C37" s="621"/>
      <c r="D37" s="621"/>
      <c r="E37" s="621"/>
      <c r="F37" s="621"/>
      <c r="G37" s="621"/>
      <c r="H37" s="621"/>
      <c r="I37" s="621"/>
      <c r="J37" s="621"/>
      <c r="K37" s="621"/>
      <c r="L37" s="621"/>
      <c r="M37" s="621"/>
      <c r="N37" s="621"/>
      <c r="O37" s="621"/>
      <c r="P37" s="621"/>
      <c r="Q37" s="622"/>
      <c r="R37" s="623">
        <v>687767</v>
      </c>
      <c r="S37" s="624"/>
      <c r="T37" s="624"/>
      <c r="U37" s="624"/>
      <c r="V37" s="624"/>
      <c r="W37" s="624"/>
      <c r="X37" s="624"/>
      <c r="Y37" s="625"/>
      <c r="Z37" s="626">
        <v>1.8</v>
      </c>
      <c r="AA37" s="626"/>
      <c r="AB37" s="626"/>
      <c r="AC37" s="626"/>
      <c r="AD37" s="627" t="s">
        <v>129</v>
      </c>
      <c r="AE37" s="627"/>
      <c r="AF37" s="627"/>
      <c r="AG37" s="627"/>
      <c r="AH37" s="627"/>
      <c r="AI37" s="627"/>
      <c r="AJ37" s="627"/>
      <c r="AK37" s="627"/>
      <c r="AL37" s="628" t="s">
        <v>129</v>
      </c>
      <c r="AM37" s="629"/>
      <c r="AN37" s="629"/>
      <c r="AO37" s="630"/>
      <c r="AQ37" s="686" t="s">
        <v>334</v>
      </c>
      <c r="AR37" s="687"/>
      <c r="AS37" s="687"/>
      <c r="AT37" s="687"/>
      <c r="AU37" s="687"/>
      <c r="AV37" s="687"/>
      <c r="AW37" s="687"/>
      <c r="AX37" s="687"/>
      <c r="AY37" s="688"/>
      <c r="AZ37" s="623">
        <v>599792</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-30508</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1907086</v>
      </c>
      <c r="CS37" s="655"/>
      <c r="CT37" s="655"/>
      <c r="CU37" s="655"/>
      <c r="CV37" s="655"/>
      <c r="CW37" s="655"/>
      <c r="CX37" s="655"/>
      <c r="CY37" s="656"/>
      <c r="CZ37" s="628">
        <v>5</v>
      </c>
      <c r="DA37" s="653"/>
      <c r="DB37" s="653"/>
      <c r="DC37" s="657"/>
      <c r="DD37" s="632">
        <v>1907086</v>
      </c>
      <c r="DE37" s="655"/>
      <c r="DF37" s="655"/>
      <c r="DG37" s="655"/>
      <c r="DH37" s="655"/>
      <c r="DI37" s="655"/>
      <c r="DJ37" s="655"/>
      <c r="DK37" s="656"/>
      <c r="DL37" s="632">
        <v>1673532</v>
      </c>
      <c r="DM37" s="655"/>
      <c r="DN37" s="655"/>
      <c r="DO37" s="655"/>
      <c r="DP37" s="655"/>
      <c r="DQ37" s="655"/>
      <c r="DR37" s="655"/>
      <c r="DS37" s="655"/>
      <c r="DT37" s="655"/>
      <c r="DU37" s="655"/>
      <c r="DV37" s="656"/>
      <c r="DW37" s="628">
        <v>7.9</v>
      </c>
      <c r="DX37" s="653"/>
      <c r="DY37" s="653"/>
      <c r="DZ37" s="653"/>
      <c r="EA37" s="653"/>
      <c r="EB37" s="653"/>
      <c r="EC37" s="654"/>
    </row>
    <row r="38" spans="2:133" ht="11.25" customHeight="1" x14ac:dyDescent="0.15">
      <c r="B38" s="620" t="s">
        <v>337</v>
      </c>
      <c r="C38" s="621"/>
      <c r="D38" s="621"/>
      <c r="E38" s="621"/>
      <c r="F38" s="621"/>
      <c r="G38" s="621"/>
      <c r="H38" s="621"/>
      <c r="I38" s="621"/>
      <c r="J38" s="621"/>
      <c r="K38" s="621"/>
      <c r="L38" s="621"/>
      <c r="M38" s="621"/>
      <c r="N38" s="621"/>
      <c r="O38" s="621"/>
      <c r="P38" s="621"/>
      <c r="Q38" s="622"/>
      <c r="R38" s="623">
        <v>552489</v>
      </c>
      <c r="S38" s="624"/>
      <c r="T38" s="624"/>
      <c r="U38" s="624"/>
      <c r="V38" s="624"/>
      <c r="W38" s="624"/>
      <c r="X38" s="624"/>
      <c r="Y38" s="625"/>
      <c r="Z38" s="626">
        <v>1.4</v>
      </c>
      <c r="AA38" s="626"/>
      <c r="AB38" s="626"/>
      <c r="AC38" s="626"/>
      <c r="AD38" s="627" t="s">
        <v>129</v>
      </c>
      <c r="AE38" s="627"/>
      <c r="AF38" s="627"/>
      <c r="AG38" s="627"/>
      <c r="AH38" s="627"/>
      <c r="AI38" s="627"/>
      <c r="AJ38" s="627"/>
      <c r="AK38" s="627"/>
      <c r="AL38" s="628" t="s">
        <v>129</v>
      </c>
      <c r="AM38" s="629"/>
      <c r="AN38" s="629"/>
      <c r="AO38" s="630"/>
      <c r="AQ38" s="686" t="s">
        <v>338</v>
      </c>
      <c r="AR38" s="687"/>
      <c r="AS38" s="687"/>
      <c r="AT38" s="687"/>
      <c r="AU38" s="687"/>
      <c r="AV38" s="687"/>
      <c r="AW38" s="687"/>
      <c r="AX38" s="687"/>
      <c r="AY38" s="688"/>
      <c r="AZ38" s="623">
        <v>96748</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12478</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3391496</v>
      </c>
      <c r="CS38" s="624"/>
      <c r="CT38" s="624"/>
      <c r="CU38" s="624"/>
      <c r="CV38" s="624"/>
      <c r="CW38" s="624"/>
      <c r="CX38" s="624"/>
      <c r="CY38" s="625"/>
      <c r="CZ38" s="628">
        <v>9</v>
      </c>
      <c r="DA38" s="653"/>
      <c r="DB38" s="653"/>
      <c r="DC38" s="657"/>
      <c r="DD38" s="632">
        <v>2709162</v>
      </c>
      <c r="DE38" s="624"/>
      <c r="DF38" s="624"/>
      <c r="DG38" s="624"/>
      <c r="DH38" s="624"/>
      <c r="DI38" s="624"/>
      <c r="DJ38" s="624"/>
      <c r="DK38" s="625"/>
      <c r="DL38" s="632">
        <v>2546840</v>
      </c>
      <c r="DM38" s="624"/>
      <c r="DN38" s="624"/>
      <c r="DO38" s="624"/>
      <c r="DP38" s="624"/>
      <c r="DQ38" s="624"/>
      <c r="DR38" s="624"/>
      <c r="DS38" s="624"/>
      <c r="DT38" s="624"/>
      <c r="DU38" s="624"/>
      <c r="DV38" s="625"/>
      <c r="DW38" s="628">
        <v>12.1</v>
      </c>
      <c r="DX38" s="653"/>
      <c r="DY38" s="653"/>
      <c r="DZ38" s="653"/>
      <c r="EA38" s="653"/>
      <c r="EB38" s="653"/>
      <c r="EC38" s="654"/>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246</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246</v>
      </c>
      <c r="AM39" s="629"/>
      <c r="AN39" s="629"/>
      <c r="AO39" s="630"/>
      <c r="AQ39" s="686" t="s">
        <v>342</v>
      </c>
      <c r="AR39" s="687"/>
      <c r="AS39" s="687"/>
      <c r="AT39" s="687"/>
      <c r="AU39" s="687"/>
      <c r="AV39" s="687"/>
      <c r="AW39" s="687"/>
      <c r="AX39" s="687"/>
      <c r="AY39" s="688"/>
      <c r="AZ39" s="623" t="s">
        <v>129</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18931</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3171406</v>
      </c>
      <c r="CS39" s="655"/>
      <c r="CT39" s="655"/>
      <c r="CU39" s="655"/>
      <c r="CV39" s="655"/>
      <c r="CW39" s="655"/>
      <c r="CX39" s="655"/>
      <c r="CY39" s="656"/>
      <c r="CZ39" s="628">
        <v>8.4</v>
      </c>
      <c r="DA39" s="653"/>
      <c r="DB39" s="653"/>
      <c r="DC39" s="657"/>
      <c r="DD39" s="632">
        <v>3121275</v>
      </c>
      <c r="DE39" s="655"/>
      <c r="DF39" s="655"/>
      <c r="DG39" s="655"/>
      <c r="DH39" s="655"/>
      <c r="DI39" s="655"/>
      <c r="DJ39" s="655"/>
      <c r="DK39" s="656"/>
      <c r="DL39" s="632" t="s">
        <v>129</v>
      </c>
      <c r="DM39" s="655"/>
      <c r="DN39" s="655"/>
      <c r="DO39" s="655"/>
      <c r="DP39" s="655"/>
      <c r="DQ39" s="655"/>
      <c r="DR39" s="655"/>
      <c r="DS39" s="655"/>
      <c r="DT39" s="655"/>
      <c r="DU39" s="655"/>
      <c r="DV39" s="656"/>
      <c r="DW39" s="628" t="s">
        <v>129</v>
      </c>
      <c r="DX39" s="653"/>
      <c r="DY39" s="653"/>
      <c r="DZ39" s="653"/>
      <c r="EA39" s="653"/>
      <c r="EB39" s="653"/>
      <c r="EC39" s="654"/>
    </row>
    <row r="40" spans="2:133" ht="11.25" customHeight="1" x14ac:dyDescent="0.15">
      <c r="B40" s="620" t="s">
        <v>345</v>
      </c>
      <c r="C40" s="621"/>
      <c r="D40" s="621"/>
      <c r="E40" s="621"/>
      <c r="F40" s="621"/>
      <c r="G40" s="621"/>
      <c r="H40" s="621"/>
      <c r="I40" s="621"/>
      <c r="J40" s="621"/>
      <c r="K40" s="621"/>
      <c r="L40" s="621"/>
      <c r="M40" s="621"/>
      <c r="N40" s="621"/>
      <c r="O40" s="621"/>
      <c r="P40" s="621"/>
      <c r="Q40" s="622"/>
      <c r="R40" s="623">
        <v>489079</v>
      </c>
      <c r="S40" s="624"/>
      <c r="T40" s="624"/>
      <c r="U40" s="624"/>
      <c r="V40" s="624"/>
      <c r="W40" s="624"/>
      <c r="X40" s="624"/>
      <c r="Y40" s="625"/>
      <c r="Z40" s="626">
        <v>1.3</v>
      </c>
      <c r="AA40" s="626"/>
      <c r="AB40" s="626"/>
      <c r="AC40" s="626"/>
      <c r="AD40" s="627" t="s">
        <v>246</v>
      </c>
      <c r="AE40" s="627"/>
      <c r="AF40" s="627"/>
      <c r="AG40" s="627"/>
      <c r="AH40" s="627"/>
      <c r="AI40" s="627"/>
      <c r="AJ40" s="627"/>
      <c r="AK40" s="627"/>
      <c r="AL40" s="628" t="s">
        <v>129</v>
      </c>
      <c r="AM40" s="629"/>
      <c r="AN40" s="629"/>
      <c r="AO40" s="630"/>
      <c r="AQ40" s="686" t="s">
        <v>346</v>
      </c>
      <c r="AR40" s="687"/>
      <c r="AS40" s="687"/>
      <c r="AT40" s="687"/>
      <c r="AU40" s="687"/>
      <c r="AV40" s="687"/>
      <c r="AW40" s="687"/>
      <c r="AX40" s="687"/>
      <c r="AY40" s="688"/>
      <c r="AZ40" s="623" t="s">
        <v>129</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104</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380640</v>
      </c>
      <c r="CS40" s="624"/>
      <c r="CT40" s="624"/>
      <c r="CU40" s="624"/>
      <c r="CV40" s="624"/>
      <c r="CW40" s="624"/>
      <c r="CX40" s="624"/>
      <c r="CY40" s="625"/>
      <c r="CZ40" s="628">
        <v>1</v>
      </c>
      <c r="DA40" s="653"/>
      <c r="DB40" s="653"/>
      <c r="DC40" s="657"/>
      <c r="DD40" s="632">
        <v>44357</v>
      </c>
      <c r="DE40" s="624"/>
      <c r="DF40" s="624"/>
      <c r="DG40" s="624"/>
      <c r="DH40" s="624"/>
      <c r="DI40" s="624"/>
      <c r="DJ40" s="624"/>
      <c r="DK40" s="625"/>
      <c r="DL40" s="632" t="s">
        <v>129</v>
      </c>
      <c r="DM40" s="624"/>
      <c r="DN40" s="624"/>
      <c r="DO40" s="624"/>
      <c r="DP40" s="624"/>
      <c r="DQ40" s="624"/>
      <c r="DR40" s="624"/>
      <c r="DS40" s="624"/>
      <c r="DT40" s="624"/>
      <c r="DU40" s="624"/>
      <c r="DV40" s="625"/>
      <c r="DW40" s="628" t="s">
        <v>129</v>
      </c>
      <c r="DX40" s="653"/>
      <c r="DY40" s="653"/>
      <c r="DZ40" s="653"/>
      <c r="EA40" s="653"/>
      <c r="EB40" s="653"/>
      <c r="EC40" s="654"/>
    </row>
    <row r="41" spans="2:133" ht="11.25" customHeight="1" x14ac:dyDescent="0.15">
      <c r="B41" s="644" t="s">
        <v>350</v>
      </c>
      <c r="C41" s="645"/>
      <c r="D41" s="645"/>
      <c r="E41" s="645"/>
      <c r="F41" s="645"/>
      <c r="G41" s="645"/>
      <c r="H41" s="645"/>
      <c r="I41" s="645"/>
      <c r="J41" s="645"/>
      <c r="K41" s="645"/>
      <c r="L41" s="645"/>
      <c r="M41" s="645"/>
      <c r="N41" s="645"/>
      <c r="O41" s="645"/>
      <c r="P41" s="645"/>
      <c r="Q41" s="646"/>
      <c r="R41" s="695">
        <v>39118599</v>
      </c>
      <c r="S41" s="696"/>
      <c r="T41" s="696"/>
      <c r="U41" s="696"/>
      <c r="V41" s="696"/>
      <c r="W41" s="696"/>
      <c r="X41" s="696"/>
      <c r="Y41" s="700"/>
      <c r="Z41" s="701">
        <v>100</v>
      </c>
      <c r="AA41" s="701"/>
      <c r="AB41" s="701"/>
      <c r="AC41" s="701"/>
      <c r="AD41" s="702">
        <v>20624185</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815568</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246</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246</v>
      </c>
      <c r="CS41" s="655"/>
      <c r="CT41" s="655"/>
      <c r="CU41" s="655"/>
      <c r="CV41" s="655"/>
      <c r="CW41" s="655"/>
      <c r="CX41" s="655"/>
      <c r="CY41" s="656"/>
      <c r="CZ41" s="628" t="s">
        <v>129</v>
      </c>
      <c r="DA41" s="653"/>
      <c r="DB41" s="653"/>
      <c r="DC41" s="657"/>
      <c r="DD41" s="632" t="s">
        <v>246</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2413606</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363</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1911934</v>
      </c>
      <c r="CS42" s="655"/>
      <c r="CT42" s="655"/>
      <c r="CU42" s="655"/>
      <c r="CV42" s="655"/>
      <c r="CW42" s="655"/>
      <c r="CX42" s="655"/>
      <c r="CY42" s="656"/>
      <c r="CZ42" s="628">
        <v>5</v>
      </c>
      <c r="DA42" s="653"/>
      <c r="DB42" s="653"/>
      <c r="DC42" s="657"/>
      <c r="DD42" s="632">
        <v>1032417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47854</v>
      </c>
      <c r="CS43" s="655"/>
      <c r="CT43" s="655"/>
      <c r="CU43" s="655"/>
      <c r="CV43" s="655"/>
      <c r="CW43" s="655"/>
      <c r="CX43" s="655"/>
      <c r="CY43" s="656"/>
      <c r="CZ43" s="628">
        <v>0.1</v>
      </c>
      <c r="DA43" s="653"/>
      <c r="DB43" s="653"/>
      <c r="DC43" s="657"/>
      <c r="DD43" s="632">
        <v>25841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1840537</v>
      </c>
      <c r="CS44" s="624"/>
      <c r="CT44" s="624"/>
      <c r="CU44" s="624"/>
      <c r="CV44" s="624"/>
      <c r="CW44" s="624"/>
      <c r="CX44" s="624"/>
      <c r="CY44" s="625"/>
      <c r="CZ44" s="628">
        <v>4.9000000000000004</v>
      </c>
      <c r="DA44" s="629"/>
      <c r="DB44" s="629"/>
      <c r="DC44" s="635"/>
      <c r="DD44" s="632">
        <v>990045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772975</v>
      </c>
      <c r="CS45" s="655"/>
      <c r="CT45" s="655"/>
      <c r="CU45" s="655"/>
      <c r="CV45" s="655"/>
      <c r="CW45" s="655"/>
      <c r="CX45" s="655"/>
      <c r="CY45" s="656"/>
      <c r="CZ45" s="628">
        <v>2</v>
      </c>
      <c r="DA45" s="653"/>
      <c r="DB45" s="653"/>
      <c r="DC45" s="657"/>
      <c r="DD45" s="632">
        <v>358859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363</v>
      </c>
      <c r="CG46" s="621"/>
      <c r="CH46" s="621"/>
      <c r="CI46" s="621"/>
      <c r="CJ46" s="621"/>
      <c r="CK46" s="621"/>
      <c r="CL46" s="621"/>
      <c r="CM46" s="621"/>
      <c r="CN46" s="621"/>
      <c r="CO46" s="621"/>
      <c r="CP46" s="621"/>
      <c r="CQ46" s="622"/>
      <c r="CR46" s="623">
        <v>1067562</v>
      </c>
      <c r="CS46" s="624"/>
      <c r="CT46" s="624"/>
      <c r="CU46" s="624"/>
      <c r="CV46" s="624"/>
      <c r="CW46" s="624"/>
      <c r="CX46" s="624"/>
      <c r="CY46" s="625"/>
      <c r="CZ46" s="628">
        <v>2.8</v>
      </c>
      <c r="DA46" s="629"/>
      <c r="DB46" s="629"/>
      <c r="DC46" s="635"/>
      <c r="DD46" s="632">
        <v>631186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364</v>
      </c>
      <c r="CG47" s="621"/>
      <c r="CH47" s="621"/>
      <c r="CI47" s="621"/>
      <c r="CJ47" s="621"/>
      <c r="CK47" s="621"/>
      <c r="CL47" s="621"/>
      <c r="CM47" s="621"/>
      <c r="CN47" s="621"/>
      <c r="CO47" s="621"/>
      <c r="CP47" s="621"/>
      <c r="CQ47" s="622"/>
      <c r="CR47" s="623">
        <v>71397</v>
      </c>
      <c r="CS47" s="655"/>
      <c r="CT47" s="655"/>
      <c r="CU47" s="655"/>
      <c r="CV47" s="655"/>
      <c r="CW47" s="655"/>
      <c r="CX47" s="655"/>
      <c r="CY47" s="656"/>
      <c r="CZ47" s="628">
        <v>0.2</v>
      </c>
      <c r="DA47" s="653"/>
      <c r="DB47" s="653"/>
      <c r="DC47" s="657"/>
      <c r="DD47" s="632">
        <v>42372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365</v>
      </c>
      <c r="CG48" s="621"/>
      <c r="CH48" s="621"/>
      <c r="CI48" s="621"/>
      <c r="CJ48" s="621"/>
      <c r="CK48" s="621"/>
      <c r="CL48" s="621"/>
      <c r="CM48" s="621"/>
      <c r="CN48" s="621"/>
      <c r="CO48" s="621"/>
      <c r="CP48" s="621"/>
      <c r="CQ48" s="622"/>
      <c r="CR48" s="623" t="s">
        <v>246</v>
      </c>
      <c r="CS48" s="624"/>
      <c r="CT48" s="624"/>
      <c r="CU48" s="624"/>
      <c r="CV48" s="624"/>
      <c r="CW48" s="624"/>
      <c r="CX48" s="624"/>
      <c r="CY48" s="625"/>
      <c r="CZ48" s="628" t="s">
        <v>246</v>
      </c>
      <c r="DA48" s="629"/>
      <c r="DB48" s="629"/>
      <c r="DC48" s="635"/>
      <c r="DD48" s="632" t="s">
        <v>246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37883543</v>
      </c>
      <c r="CS49" s="682"/>
      <c r="CT49" s="682"/>
      <c r="CU49" s="682"/>
      <c r="CV49" s="682"/>
      <c r="CW49" s="682"/>
      <c r="CX49" s="682"/>
      <c r="CY49" s="711"/>
      <c r="CZ49" s="703">
        <v>100</v>
      </c>
      <c r="DA49" s="712"/>
      <c r="DB49" s="712"/>
      <c r="DC49" s="713"/>
      <c r="DD49" s="714">
        <v>24288789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IW5jjJn2UfUkTYXgz89HbRxBY9b3k6HZOkp9BubtYwQuHkY3sOerUhUj/OD0DO/d3eEtVr1TQSr+dRFgi1MHuQ==" saltValue="/7g+4HwV2pvHtgeWoqbOY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39096</v>
      </c>
      <c r="R7" s="753"/>
      <c r="S7" s="753"/>
      <c r="T7" s="753"/>
      <c r="U7" s="753"/>
      <c r="V7" s="753">
        <v>37887</v>
      </c>
      <c r="W7" s="753"/>
      <c r="X7" s="753"/>
      <c r="Y7" s="753"/>
      <c r="Z7" s="753"/>
      <c r="AA7" s="753">
        <v>1210</v>
      </c>
      <c r="AB7" s="753"/>
      <c r="AC7" s="753"/>
      <c r="AD7" s="753"/>
      <c r="AE7" s="754"/>
      <c r="AF7" s="755">
        <v>1159</v>
      </c>
      <c r="AG7" s="756"/>
      <c r="AH7" s="756"/>
      <c r="AI7" s="756"/>
      <c r="AJ7" s="757"/>
      <c r="AK7" s="758">
        <v>301</v>
      </c>
      <c r="AL7" s="759"/>
      <c r="AM7" s="759"/>
      <c r="AN7" s="759"/>
      <c r="AO7" s="759"/>
      <c r="AP7" s="759">
        <v>23053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610</v>
      </c>
      <c r="BS7" s="746" t="s">
        <v>611</v>
      </c>
      <c r="BT7" s="747"/>
      <c r="BU7" s="747"/>
      <c r="BV7" s="747"/>
      <c r="BW7" s="747"/>
      <c r="BX7" s="747"/>
      <c r="BY7" s="747"/>
      <c r="BZ7" s="747"/>
      <c r="CA7" s="747"/>
      <c r="CB7" s="747"/>
      <c r="CC7" s="747"/>
      <c r="CD7" s="747"/>
      <c r="CE7" s="747"/>
      <c r="CF7" s="747"/>
      <c r="CG7" s="762"/>
      <c r="CH7" s="743">
        <v>-6</v>
      </c>
      <c r="CI7" s="744"/>
      <c r="CJ7" s="744"/>
      <c r="CK7" s="744"/>
      <c r="CL7" s="745"/>
      <c r="CM7" s="743">
        <v>330</v>
      </c>
      <c r="CN7" s="744"/>
      <c r="CO7" s="744"/>
      <c r="CP7" s="744"/>
      <c r="CQ7" s="745"/>
      <c r="CR7" s="743">
        <v>5</v>
      </c>
      <c r="CS7" s="744"/>
      <c r="CT7" s="744"/>
      <c r="CU7" s="744"/>
      <c r="CV7" s="745"/>
      <c r="CW7" s="743" t="s">
        <v>591</v>
      </c>
      <c r="CX7" s="744"/>
      <c r="CY7" s="744"/>
      <c r="CZ7" s="744"/>
      <c r="DA7" s="745"/>
      <c r="DB7" s="743" t="s">
        <v>591</v>
      </c>
      <c r="DC7" s="744"/>
      <c r="DD7" s="744"/>
      <c r="DE7" s="744"/>
      <c r="DF7" s="745"/>
      <c r="DG7" s="743">
        <v>229</v>
      </c>
      <c r="DH7" s="744"/>
      <c r="DI7" s="744"/>
      <c r="DJ7" s="744"/>
      <c r="DK7" s="745"/>
      <c r="DL7" s="743" t="s">
        <v>591</v>
      </c>
      <c r="DM7" s="744"/>
      <c r="DN7" s="744"/>
      <c r="DO7" s="744"/>
      <c r="DP7" s="745"/>
      <c r="DQ7" s="743" t="s">
        <v>591</v>
      </c>
      <c r="DR7" s="744"/>
      <c r="DS7" s="744"/>
      <c r="DT7" s="744"/>
      <c r="DU7" s="745"/>
      <c r="DV7" s="746"/>
      <c r="DW7" s="747"/>
      <c r="DX7" s="747"/>
      <c r="DY7" s="747"/>
      <c r="DZ7" s="748"/>
      <c r="EA7" s="234"/>
    </row>
    <row r="8" spans="1:131" s="235" customFormat="1" ht="26.25" customHeight="1" x14ac:dyDescent="0.15">
      <c r="A8" s="238">
        <v>2</v>
      </c>
      <c r="B8" s="780" t="s">
        <v>390</v>
      </c>
      <c r="C8" s="781"/>
      <c r="D8" s="781"/>
      <c r="E8" s="781"/>
      <c r="F8" s="781"/>
      <c r="G8" s="781"/>
      <c r="H8" s="781"/>
      <c r="I8" s="781"/>
      <c r="J8" s="781"/>
      <c r="K8" s="781"/>
      <c r="L8" s="781"/>
      <c r="M8" s="781"/>
      <c r="N8" s="781"/>
      <c r="O8" s="781"/>
      <c r="P8" s="782"/>
      <c r="Q8" s="783">
        <v>22</v>
      </c>
      <c r="R8" s="784"/>
      <c r="S8" s="784"/>
      <c r="T8" s="784"/>
      <c r="U8" s="784"/>
      <c r="V8" s="784">
        <v>0</v>
      </c>
      <c r="W8" s="784"/>
      <c r="X8" s="784"/>
      <c r="Y8" s="784"/>
      <c r="Z8" s="784"/>
      <c r="AA8" s="784">
        <v>22</v>
      </c>
      <c r="AB8" s="784"/>
      <c r="AC8" s="784"/>
      <c r="AD8" s="784"/>
      <c r="AE8" s="785"/>
      <c r="AF8" s="786">
        <v>22</v>
      </c>
      <c r="AG8" s="787"/>
      <c r="AH8" s="787"/>
      <c r="AI8" s="787"/>
      <c r="AJ8" s="788"/>
      <c r="AK8" s="769" t="s">
        <v>591</v>
      </c>
      <c r="AL8" s="770"/>
      <c r="AM8" s="770"/>
      <c r="AN8" s="770"/>
      <c r="AO8" s="770"/>
      <c r="AP8" s="770" t="s">
        <v>591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612</v>
      </c>
      <c r="BT8" s="774"/>
      <c r="BU8" s="774"/>
      <c r="BV8" s="774"/>
      <c r="BW8" s="774"/>
      <c r="BX8" s="774"/>
      <c r="BY8" s="774"/>
      <c r="BZ8" s="774"/>
      <c r="CA8" s="774"/>
      <c r="CB8" s="774"/>
      <c r="CC8" s="774"/>
      <c r="CD8" s="774"/>
      <c r="CE8" s="774"/>
      <c r="CF8" s="774"/>
      <c r="CG8" s="775"/>
      <c r="CH8" s="776">
        <v>-7</v>
      </c>
      <c r="CI8" s="777"/>
      <c r="CJ8" s="777"/>
      <c r="CK8" s="777"/>
      <c r="CL8" s="778"/>
      <c r="CM8" s="776">
        <v>44</v>
      </c>
      <c r="CN8" s="777"/>
      <c r="CO8" s="777"/>
      <c r="CP8" s="777"/>
      <c r="CQ8" s="778"/>
      <c r="CR8" s="776">
        <v>15</v>
      </c>
      <c r="CS8" s="777"/>
      <c r="CT8" s="777"/>
      <c r="CU8" s="777"/>
      <c r="CV8" s="778"/>
      <c r="CW8" s="776" t="s">
        <v>591</v>
      </c>
      <c r="CX8" s="777"/>
      <c r="CY8" s="777"/>
      <c r="CZ8" s="777"/>
      <c r="DA8" s="778"/>
      <c r="DB8" s="776" t="s">
        <v>591</v>
      </c>
      <c r="DC8" s="777"/>
      <c r="DD8" s="777"/>
      <c r="DE8" s="777"/>
      <c r="DF8" s="778"/>
      <c r="DG8" s="776" t="s">
        <v>591</v>
      </c>
      <c r="DH8" s="777"/>
      <c r="DI8" s="777"/>
      <c r="DJ8" s="777"/>
      <c r="DK8" s="778"/>
      <c r="DL8" s="776" t="s">
        <v>591</v>
      </c>
      <c r="DM8" s="777"/>
      <c r="DN8" s="777"/>
      <c r="DO8" s="777"/>
      <c r="DP8" s="778"/>
      <c r="DQ8" s="776" t="s">
        <v>591</v>
      </c>
      <c r="DR8" s="777"/>
      <c r="DS8" s="777"/>
      <c r="DT8" s="777"/>
      <c r="DU8" s="778"/>
      <c r="DV8" s="773"/>
      <c r="DW8" s="774"/>
      <c r="DX8" s="774"/>
      <c r="DY8" s="774"/>
      <c r="DZ8" s="779"/>
      <c r="EA8" s="234"/>
    </row>
    <row r="9" spans="1:131" s="235" customFormat="1" ht="26.25" customHeight="1" x14ac:dyDescent="0.15">
      <c r="A9" s="238">
        <v>3</v>
      </c>
      <c r="B9" s="780" t="s">
        <v>391</v>
      </c>
      <c r="C9" s="781"/>
      <c r="D9" s="781"/>
      <c r="E9" s="781"/>
      <c r="F9" s="781"/>
      <c r="G9" s="781"/>
      <c r="H9" s="781"/>
      <c r="I9" s="781"/>
      <c r="J9" s="781"/>
      <c r="K9" s="781"/>
      <c r="L9" s="781"/>
      <c r="M9" s="781"/>
      <c r="N9" s="781"/>
      <c r="O9" s="781"/>
      <c r="P9" s="782"/>
      <c r="Q9" s="783">
        <v>8</v>
      </c>
      <c r="R9" s="784"/>
      <c r="S9" s="784"/>
      <c r="T9" s="784"/>
      <c r="U9" s="784"/>
      <c r="V9" s="784">
        <v>5</v>
      </c>
      <c r="W9" s="784"/>
      <c r="X9" s="784"/>
      <c r="Y9" s="784"/>
      <c r="Z9" s="784"/>
      <c r="AA9" s="784">
        <v>3</v>
      </c>
      <c r="AB9" s="784"/>
      <c r="AC9" s="784"/>
      <c r="AD9" s="784"/>
      <c r="AE9" s="785"/>
      <c r="AF9" s="786">
        <v>3</v>
      </c>
      <c r="AG9" s="787"/>
      <c r="AH9" s="787"/>
      <c r="AI9" s="787"/>
      <c r="AJ9" s="788"/>
      <c r="AK9" s="769" t="s">
        <v>591</v>
      </c>
      <c r="AL9" s="770"/>
      <c r="AM9" s="770"/>
      <c r="AN9" s="770"/>
      <c r="AO9" s="770"/>
      <c r="AP9" s="770" t="s">
        <v>591</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39119</v>
      </c>
      <c r="R23" s="793"/>
      <c r="S23" s="793"/>
      <c r="T23" s="793"/>
      <c r="U23" s="793"/>
      <c r="V23" s="793">
        <v>37884</v>
      </c>
      <c r="W23" s="793"/>
      <c r="X23" s="793"/>
      <c r="Y23" s="793"/>
      <c r="Z23" s="793"/>
      <c r="AA23" s="793">
        <v>1235</v>
      </c>
      <c r="AB23" s="793"/>
      <c r="AC23" s="793"/>
      <c r="AD23" s="793"/>
      <c r="AE23" s="794"/>
      <c r="AF23" s="795">
        <v>1185</v>
      </c>
      <c r="AG23" s="793"/>
      <c r="AH23" s="793"/>
      <c r="AI23" s="793"/>
      <c r="AJ23" s="796"/>
      <c r="AK23" s="797"/>
      <c r="AL23" s="798"/>
      <c r="AM23" s="798"/>
      <c r="AN23" s="798"/>
      <c r="AO23" s="798"/>
      <c r="AP23" s="793">
        <v>23053</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9863</v>
      </c>
      <c r="R28" s="823"/>
      <c r="S28" s="823"/>
      <c r="T28" s="823"/>
      <c r="U28" s="823"/>
      <c r="V28" s="823">
        <v>9777</v>
      </c>
      <c r="W28" s="823"/>
      <c r="X28" s="823"/>
      <c r="Y28" s="823"/>
      <c r="Z28" s="823"/>
      <c r="AA28" s="823">
        <v>87</v>
      </c>
      <c r="AB28" s="823"/>
      <c r="AC28" s="823"/>
      <c r="AD28" s="823"/>
      <c r="AE28" s="824"/>
      <c r="AF28" s="825">
        <v>87</v>
      </c>
      <c r="AG28" s="823"/>
      <c r="AH28" s="823"/>
      <c r="AI28" s="823"/>
      <c r="AJ28" s="826"/>
      <c r="AK28" s="827">
        <v>816</v>
      </c>
      <c r="AL28" s="828"/>
      <c r="AM28" s="828"/>
      <c r="AN28" s="828"/>
      <c r="AO28" s="828"/>
      <c r="AP28" s="828" t="s">
        <v>591</v>
      </c>
      <c r="AQ28" s="828"/>
      <c r="AR28" s="828"/>
      <c r="AS28" s="828"/>
      <c r="AT28" s="828"/>
      <c r="AU28" s="828" t="s">
        <v>591</v>
      </c>
      <c r="AV28" s="828"/>
      <c r="AW28" s="828"/>
      <c r="AX28" s="828"/>
      <c r="AY28" s="828"/>
      <c r="AZ28" s="829" t="s">
        <v>591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7244</v>
      </c>
      <c r="R29" s="784"/>
      <c r="S29" s="784"/>
      <c r="T29" s="784"/>
      <c r="U29" s="784"/>
      <c r="V29" s="784">
        <v>7099</v>
      </c>
      <c r="W29" s="784"/>
      <c r="X29" s="784"/>
      <c r="Y29" s="784"/>
      <c r="Z29" s="784"/>
      <c r="AA29" s="784">
        <v>145</v>
      </c>
      <c r="AB29" s="784"/>
      <c r="AC29" s="784"/>
      <c r="AD29" s="784"/>
      <c r="AE29" s="785"/>
      <c r="AF29" s="786">
        <v>145</v>
      </c>
      <c r="AG29" s="787"/>
      <c r="AH29" s="787"/>
      <c r="AI29" s="787"/>
      <c r="AJ29" s="788"/>
      <c r="AK29" s="834">
        <v>1089</v>
      </c>
      <c r="AL29" s="830"/>
      <c r="AM29" s="830"/>
      <c r="AN29" s="830"/>
      <c r="AO29" s="830"/>
      <c r="AP29" s="830" t="s">
        <v>591</v>
      </c>
      <c r="AQ29" s="830"/>
      <c r="AR29" s="830"/>
      <c r="AS29" s="830"/>
      <c r="AT29" s="830"/>
      <c r="AU29" s="830" t="s">
        <v>591</v>
      </c>
      <c r="AV29" s="830"/>
      <c r="AW29" s="830"/>
      <c r="AX29" s="830"/>
      <c r="AY29" s="830"/>
      <c r="AZ29" s="831" t="s">
        <v>591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2657</v>
      </c>
      <c r="R30" s="784"/>
      <c r="S30" s="784"/>
      <c r="T30" s="784"/>
      <c r="U30" s="784"/>
      <c r="V30" s="784">
        <v>2609</v>
      </c>
      <c r="W30" s="784"/>
      <c r="X30" s="784"/>
      <c r="Y30" s="784"/>
      <c r="Z30" s="784"/>
      <c r="AA30" s="784">
        <v>48</v>
      </c>
      <c r="AB30" s="784"/>
      <c r="AC30" s="784"/>
      <c r="AD30" s="784"/>
      <c r="AE30" s="785"/>
      <c r="AF30" s="786">
        <v>48</v>
      </c>
      <c r="AG30" s="787"/>
      <c r="AH30" s="787"/>
      <c r="AI30" s="787"/>
      <c r="AJ30" s="788"/>
      <c r="AK30" s="834">
        <v>273</v>
      </c>
      <c r="AL30" s="830"/>
      <c r="AM30" s="830"/>
      <c r="AN30" s="830"/>
      <c r="AO30" s="830"/>
      <c r="AP30" s="830" t="s">
        <v>591</v>
      </c>
      <c r="AQ30" s="830"/>
      <c r="AR30" s="830"/>
      <c r="AS30" s="830"/>
      <c r="AT30" s="830"/>
      <c r="AU30" s="830" t="s">
        <v>591</v>
      </c>
      <c r="AV30" s="830"/>
      <c r="AW30" s="830"/>
      <c r="AX30" s="830"/>
      <c r="AY30" s="830"/>
      <c r="AZ30" s="831" t="s">
        <v>591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68</v>
      </c>
      <c r="R31" s="784"/>
      <c r="S31" s="784"/>
      <c r="T31" s="784"/>
      <c r="U31" s="784"/>
      <c r="V31" s="784">
        <v>68</v>
      </c>
      <c r="W31" s="784"/>
      <c r="X31" s="784"/>
      <c r="Y31" s="784"/>
      <c r="Z31" s="784"/>
      <c r="AA31" s="784" t="s">
        <v>591</v>
      </c>
      <c r="AB31" s="784"/>
      <c r="AC31" s="784"/>
      <c r="AD31" s="784"/>
      <c r="AE31" s="785"/>
      <c r="AF31" s="786" t="s">
        <v>395</v>
      </c>
      <c r="AG31" s="787"/>
      <c r="AH31" s="787"/>
      <c r="AI31" s="787"/>
      <c r="AJ31" s="788"/>
      <c r="AK31" s="834" t="s">
        <v>591</v>
      </c>
      <c r="AL31" s="830"/>
      <c r="AM31" s="830"/>
      <c r="AN31" s="830"/>
      <c r="AO31" s="830"/>
      <c r="AP31" s="830" t="s">
        <v>591</v>
      </c>
      <c r="AQ31" s="830"/>
      <c r="AR31" s="830"/>
      <c r="AS31" s="830"/>
      <c r="AT31" s="830"/>
      <c r="AU31" s="830" t="s">
        <v>591</v>
      </c>
      <c r="AV31" s="830"/>
      <c r="AW31" s="830"/>
      <c r="AX31" s="830"/>
      <c r="AY31" s="830"/>
      <c r="AZ31" s="831" t="s">
        <v>591</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1928</v>
      </c>
      <c r="R32" s="784"/>
      <c r="S32" s="784"/>
      <c r="T32" s="784"/>
      <c r="U32" s="784"/>
      <c r="V32" s="784">
        <v>1750</v>
      </c>
      <c r="W32" s="784"/>
      <c r="X32" s="784"/>
      <c r="Y32" s="784"/>
      <c r="Z32" s="784"/>
      <c r="AA32" s="784">
        <v>177</v>
      </c>
      <c r="AB32" s="784"/>
      <c r="AC32" s="784"/>
      <c r="AD32" s="784"/>
      <c r="AE32" s="785"/>
      <c r="AF32" s="786">
        <v>2274</v>
      </c>
      <c r="AG32" s="787"/>
      <c r="AH32" s="787"/>
      <c r="AI32" s="787"/>
      <c r="AJ32" s="788"/>
      <c r="AK32" s="834">
        <v>7</v>
      </c>
      <c r="AL32" s="830"/>
      <c r="AM32" s="830"/>
      <c r="AN32" s="830"/>
      <c r="AO32" s="830"/>
      <c r="AP32" s="830">
        <v>4250</v>
      </c>
      <c r="AQ32" s="830"/>
      <c r="AR32" s="830"/>
      <c r="AS32" s="830"/>
      <c r="AT32" s="830"/>
      <c r="AU32" s="830" t="s">
        <v>591</v>
      </c>
      <c r="AV32" s="830"/>
      <c r="AW32" s="830"/>
      <c r="AX32" s="830"/>
      <c r="AY32" s="830"/>
      <c r="AZ32" s="831" t="s">
        <v>591</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2236</v>
      </c>
      <c r="R33" s="784"/>
      <c r="S33" s="784"/>
      <c r="T33" s="784"/>
      <c r="U33" s="784"/>
      <c r="V33" s="784">
        <v>1934</v>
      </c>
      <c r="W33" s="784"/>
      <c r="X33" s="784"/>
      <c r="Y33" s="784"/>
      <c r="Z33" s="784"/>
      <c r="AA33" s="784">
        <v>302</v>
      </c>
      <c r="AB33" s="784"/>
      <c r="AC33" s="784"/>
      <c r="AD33" s="784"/>
      <c r="AE33" s="785"/>
      <c r="AF33" s="786">
        <v>2002</v>
      </c>
      <c r="AG33" s="787"/>
      <c r="AH33" s="787"/>
      <c r="AI33" s="787"/>
      <c r="AJ33" s="788"/>
      <c r="AK33" s="834">
        <v>437</v>
      </c>
      <c r="AL33" s="830"/>
      <c r="AM33" s="830"/>
      <c r="AN33" s="830"/>
      <c r="AO33" s="830"/>
      <c r="AP33" s="830">
        <v>6885</v>
      </c>
      <c r="AQ33" s="830"/>
      <c r="AR33" s="830"/>
      <c r="AS33" s="830"/>
      <c r="AT33" s="830"/>
      <c r="AU33" s="830">
        <v>3305</v>
      </c>
      <c r="AV33" s="830"/>
      <c r="AW33" s="830"/>
      <c r="AX33" s="830"/>
      <c r="AY33" s="830"/>
      <c r="AZ33" s="831" t="s">
        <v>591</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414</v>
      </c>
      <c r="C34" s="781"/>
      <c r="D34" s="781"/>
      <c r="E34" s="781"/>
      <c r="F34" s="781"/>
      <c r="G34" s="781"/>
      <c r="H34" s="781"/>
      <c r="I34" s="781"/>
      <c r="J34" s="781"/>
      <c r="K34" s="781"/>
      <c r="L34" s="781"/>
      <c r="M34" s="781"/>
      <c r="N34" s="781"/>
      <c r="O34" s="781"/>
      <c r="P34" s="782"/>
      <c r="Q34" s="783">
        <v>205</v>
      </c>
      <c r="R34" s="784"/>
      <c r="S34" s="784"/>
      <c r="T34" s="784"/>
      <c r="U34" s="784"/>
      <c r="V34" s="784">
        <v>205</v>
      </c>
      <c r="W34" s="784"/>
      <c r="X34" s="784"/>
      <c r="Y34" s="784"/>
      <c r="Z34" s="784"/>
      <c r="AA34" s="784" t="s">
        <v>591</v>
      </c>
      <c r="AB34" s="784"/>
      <c r="AC34" s="784"/>
      <c r="AD34" s="784"/>
      <c r="AE34" s="785"/>
      <c r="AF34" s="786" t="s">
        <v>415</v>
      </c>
      <c r="AG34" s="787"/>
      <c r="AH34" s="787"/>
      <c r="AI34" s="787"/>
      <c r="AJ34" s="788"/>
      <c r="AK34" s="834">
        <v>162</v>
      </c>
      <c r="AL34" s="830"/>
      <c r="AM34" s="830"/>
      <c r="AN34" s="830"/>
      <c r="AO34" s="830"/>
      <c r="AP34" s="830">
        <v>587</v>
      </c>
      <c r="AQ34" s="830"/>
      <c r="AR34" s="830"/>
      <c r="AS34" s="830"/>
      <c r="AT34" s="830"/>
      <c r="AU34" s="830">
        <v>587</v>
      </c>
      <c r="AV34" s="830"/>
      <c r="AW34" s="830"/>
      <c r="AX34" s="830"/>
      <c r="AY34" s="830"/>
      <c r="AZ34" s="831" t="s">
        <v>591</v>
      </c>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4556</v>
      </c>
      <c r="AG63" s="844"/>
      <c r="AH63" s="844"/>
      <c r="AI63" s="844"/>
      <c r="AJ63" s="845"/>
      <c r="AK63" s="846"/>
      <c r="AL63" s="841"/>
      <c r="AM63" s="841"/>
      <c r="AN63" s="841"/>
      <c r="AO63" s="841"/>
      <c r="AP63" s="844">
        <v>11722</v>
      </c>
      <c r="AQ63" s="844"/>
      <c r="AR63" s="844"/>
      <c r="AS63" s="844"/>
      <c r="AT63" s="844"/>
      <c r="AU63" s="844">
        <v>3892</v>
      </c>
      <c r="AV63" s="844"/>
      <c r="AW63" s="844"/>
      <c r="AX63" s="844"/>
      <c r="AY63" s="844"/>
      <c r="AZ63" s="848"/>
      <c r="BA63" s="848"/>
      <c r="BB63" s="848"/>
      <c r="BC63" s="848"/>
      <c r="BD63" s="848"/>
      <c r="BE63" s="849"/>
      <c r="BF63" s="849"/>
      <c r="BG63" s="849"/>
      <c r="BH63" s="849"/>
      <c r="BI63" s="850"/>
      <c r="BJ63" s="851" t="s">
        <v>419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399</v>
      </c>
      <c r="W66" s="734"/>
      <c r="X66" s="734"/>
      <c r="Y66" s="734"/>
      <c r="Z66" s="735"/>
      <c r="AA66" s="733" t="s">
        <v>423</v>
      </c>
      <c r="AB66" s="734"/>
      <c r="AC66" s="734"/>
      <c r="AD66" s="734"/>
      <c r="AE66" s="735"/>
      <c r="AF66" s="854" t="s">
        <v>424</v>
      </c>
      <c r="AG66" s="815"/>
      <c r="AH66" s="815"/>
      <c r="AI66" s="815"/>
      <c r="AJ66" s="855"/>
      <c r="AK66" s="733" t="s">
        <v>425</v>
      </c>
      <c r="AL66" s="728"/>
      <c r="AM66" s="728"/>
      <c r="AN66" s="728"/>
      <c r="AO66" s="729"/>
      <c r="AP66" s="733" t="s">
        <v>426</v>
      </c>
      <c r="AQ66" s="734"/>
      <c r="AR66" s="734"/>
      <c r="AS66" s="734"/>
      <c r="AT66" s="735"/>
      <c r="AU66" s="733" t="s">
        <v>427</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72" t="s">
        <v>592</v>
      </c>
      <c r="C68" s="870"/>
      <c r="D68" s="870"/>
      <c r="E68" s="870"/>
      <c r="F68" s="870"/>
      <c r="G68" s="870"/>
      <c r="H68" s="870"/>
      <c r="I68" s="870"/>
      <c r="J68" s="870"/>
      <c r="K68" s="870"/>
      <c r="L68" s="870"/>
      <c r="M68" s="870"/>
      <c r="N68" s="870"/>
      <c r="O68" s="870"/>
      <c r="P68" s="873"/>
      <c r="Q68" s="874">
        <v>1951</v>
      </c>
      <c r="R68" s="867"/>
      <c r="S68" s="867"/>
      <c r="T68" s="867"/>
      <c r="U68" s="868"/>
      <c r="V68" s="866">
        <v>1912</v>
      </c>
      <c r="W68" s="867"/>
      <c r="X68" s="867"/>
      <c r="Y68" s="867"/>
      <c r="Z68" s="868"/>
      <c r="AA68" s="866">
        <v>39</v>
      </c>
      <c r="AB68" s="867"/>
      <c r="AC68" s="867"/>
      <c r="AD68" s="867"/>
      <c r="AE68" s="868"/>
      <c r="AF68" s="866">
        <v>39</v>
      </c>
      <c r="AG68" s="867"/>
      <c r="AH68" s="867"/>
      <c r="AI68" s="867"/>
      <c r="AJ68" s="868"/>
      <c r="AK68" s="866" t="s">
        <v>621</v>
      </c>
      <c r="AL68" s="867"/>
      <c r="AM68" s="867"/>
      <c r="AN68" s="867"/>
      <c r="AO68" s="868"/>
      <c r="AP68" s="866">
        <v>82</v>
      </c>
      <c r="AQ68" s="867"/>
      <c r="AR68" s="867"/>
      <c r="AS68" s="867"/>
      <c r="AT68" s="868"/>
      <c r="AU68" s="866" t="s">
        <v>619</v>
      </c>
      <c r="AV68" s="867"/>
      <c r="AW68" s="867"/>
      <c r="AX68" s="867"/>
      <c r="AY68" s="868"/>
      <c r="AZ68" s="869"/>
      <c r="BA68" s="870"/>
      <c r="BB68" s="870"/>
      <c r="BC68" s="870"/>
      <c r="BD68" s="871"/>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5" t="s">
        <v>593</v>
      </c>
      <c r="C69" s="876"/>
      <c r="D69" s="876"/>
      <c r="E69" s="876"/>
      <c r="F69" s="876"/>
      <c r="G69" s="876"/>
      <c r="H69" s="876"/>
      <c r="I69" s="876"/>
      <c r="J69" s="876"/>
      <c r="K69" s="876"/>
      <c r="L69" s="876"/>
      <c r="M69" s="876"/>
      <c r="N69" s="876"/>
      <c r="O69" s="876"/>
      <c r="P69" s="877"/>
      <c r="Q69" s="878">
        <v>168</v>
      </c>
      <c r="R69" s="879"/>
      <c r="S69" s="879"/>
      <c r="T69" s="879"/>
      <c r="U69" s="834"/>
      <c r="V69" s="880">
        <v>139</v>
      </c>
      <c r="W69" s="879"/>
      <c r="X69" s="879"/>
      <c r="Y69" s="879"/>
      <c r="Z69" s="834"/>
      <c r="AA69" s="880">
        <v>29</v>
      </c>
      <c r="AB69" s="879"/>
      <c r="AC69" s="879"/>
      <c r="AD69" s="879"/>
      <c r="AE69" s="834"/>
      <c r="AF69" s="880">
        <v>29</v>
      </c>
      <c r="AG69" s="879"/>
      <c r="AH69" s="879"/>
      <c r="AI69" s="879"/>
      <c r="AJ69" s="834"/>
      <c r="AK69" s="880" t="s">
        <v>619</v>
      </c>
      <c r="AL69" s="879"/>
      <c r="AM69" s="879"/>
      <c r="AN69" s="879"/>
      <c r="AO69" s="834"/>
      <c r="AP69" s="880" t="s">
        <v>619</v>
      </c>
      <c r="AQ69" s="879"/>
      <c r="AR69" s="879"/>
      <c r="AS69" s="879"/>
      <c r="AT69" s="834"/>
      <c r="AU69" s="880" t="s">
        <v>619</v>
      </c>
      <c r="AV69" s="879"/>
      <c r="AW69" s="879"/>
      <c r="AX69" s="879"/>
      <c r="AY69" s="834"/>
      <c r="AZ69" s="881"/>
      <c r="BA69" s="876"/>
      <c r="BB69" s="876"/>
      <c r="BC69" s="876"/>
      <c r="BD69" s="882"/>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5" t="s">
        <v>594</v>
      </c>
      <c r="C70" s="876"/>
      <c r="D70" s="876"/>
      <c r="E70" s="876"/>
      <c r="F70" s="876"/>
      <c r="G70" s="876"/>
      <c r="H70" s="876"/>
      <c r="I70" s="876"/>
      <c r="J70" s="876"/>
      <c r="K70" s="876"/>
      <c r="L70" s="876"/>
      <c r="M70" s="876"/>
      <c r="N70" s="876"/>
      <c r="O70" s="876"/>
      <c r="P70" s="877"/>
      <c r="Q70" s="878">
        <v>279</v>
      </c>
      <c r="R70" s="879"/>
      <c r="S70" s="879"/>
      <c r="T70" s="879"/>
      <c r="U70" s="834"/>
      <c r="V70" s="880">
        <v>273</v>
      </c>
      <c r="W70" s="879"/>
      <c r="X70" s="879"/>
      <c r="Y70" s="879"/>
      <c r="Z70" s="834"/>
      <c r="AA70" s="880">
        <v>6</v>
      </c>
      <c r="AB70" s="879"/>
      <c r="AC70" s="879"/>
      <c r="AD70" s="879"/>
      <c r="AE70" s="834"/>
      <c r="AF70" s="880">
        <v>6</v>
      </c>
      <c r="AG70" s="879"/>
      <c r="AH70" s="879"/>
      <c r="AI70" s="879"/>
      <c r="AJ70" s="834"/>
      <c r="AK70" s="880" t="s">
        <v>619</v>
      </c>
      <c r="AL70" s="879"/>
      <c r="AM70" s="879"/>
      <c r="AN70" s="879"/>
      <c r="AO70" s="834"/>
      <c r="AP70" s="880" t="s">
        <v>619</v>
      </c>
      <c r="AQ70" s="879"/>
      <c r="AR70" s="879"/>
      <c r="AS70" s="879"/>
      <c r="AT70" s="834"/>
      <c r="AU70" s="880" t="s">
        <v>620</v>
      </c>
      <c r="AV70" s="879"/>
      <c r="AW70" s="879"/>
      <c r="AX70" s="879"/>
      <c r="AY70" s="834"/>
      <c r="AZ70" s="881"/>
      <c r="BA70" s="876"/>
      <c r="BB70" s="876"/>
      <c r="BC70" s="876"/>
      <c r="BD70" s="882"/>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5" t="s">
        <v>595</v>
      </c>
      <c r="C71" s="876"/>
      <c r="D71" s="876"/>
      <c r="E71" s="876"/>
      <c r="F71" s="876"/>
      <c r="G71" s="876"/>
      <c r="H71" s="876"/>
      <c r="I71" s="876"/>
      <c r="J71" s="876"/>
      <c r="K71" s="876"/>
      <c r="L71" s="876"/>
      <c r="M71" s="876"/>
      <c r="N71" s="876"/>
      <c r="O71" s="876"/>
      <c r="P71" s="877"/>
      <c r="Q71" s="878">
        <v>524</v>
      </c>
      <c r="R71" s="879"/>
      <c r="S71" s="879"/>
      <c r="T71" s="879"/>
      <c r="U71" s="834"/>
      <c r="V71" s="880">
        <v>484</v>
      </c>
      <c r="W71" s="879"/>
      <c r="X71" s="879"/>
      <c r="Y71" s="879"/>
      <c r="Z71" s="834"/>
      <c r="AA71" s="880">
        <v>40</v>
      </c>
      <c r="AB71" s="879"/>
      <c r="AC71" s="879"/>
      <c r="AD71" s="879"/>
      <c r="AE71" s="834"/>
      <c r="AF71" s="880">
        <v>1734</v>
      </c>
      <c r="AG71" s="879"/>
      <c r="AH71" s="879"/>
      <c r="AI71" s="879"/>
      <c r="AJ71" s="834"/>
      <c r="AK71" s="880" t="s">
        <v>526</v>
      </c>
      <c r="AL71" s="879"/>
      <c r="AM71" s="879"/>
      <c r="AN71" s="879"/>
      <c r="AO71" s="834"/>
      <c r="AP71" s="880">
        <v>1833</v>
      </c>
      <c r="AQ71" s="879"/>
      <c r="AR71" s="879"/>
      <c r="AS71" s="879"/>
      <c r="AT71" s="834"/>
      <c r="AU71" s="880" t="s">
        <v>526</v>
      </c>
      <c r="AV71" s="879"/>
      <c r="AW71" s="879"/>
      <c r="AX71" s="879"/>
      <c r="AY71" s="834"/>
      <c r="AZ71" s="881" t="s">
        <v>630</v>
      </c>
      <c r="BA71" s="876"/>
      <c r="BB71" s="876"/>
      <c r="BC71" s="876"/>
      <c r="BD71" s="882"/>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5" t="s">
        <v>596</v>
      </c>
      <c r="C72" s="876"/>
      <c r="D72" s="876"/>
      <c r="E72" s="876"/>
      <c r="F72" s="876"/>
      <c r="G72" s="876"/>
      <c r="H72" s="876"/>
      <c r="I72" s="876"/>
      <c r="J72" s="876"/>
      <c r="K72" s="876"/>
      <c r="L72" s="876"/>
      <c r="M72" s="876"/>
      <c r="N72" s="876"/>
      <c r="O72" s="876"/>
      <c r="P72" s="877"/>
      <c r="Q72" s="878">
        <v>12522</v>
      </c>
      <c r="R72" s="879"/>
      <c r="S72" s="879"/>
      <c r="T72" s="879"/>
      <c r="U72" s="834"/>
      <c r="V72" s="880">
        <v>10965</v>
      </c>
      <c r="W72" s="879"/>
      <c r="X72" s="879"/>
      <c r="Y72" s="879"/>
      <c r="Z72" s="834"/>
      <c r="AA72" s="880">
        <v>1557</v>
      </c>
      <c r="AB72" s="879"/>
      <c r="AC72" s="879"/>
      <c r="AD72" s="879"/>
      <c r="AE72" s="834"/>
      <c r="AF72" s="880">
        <v>8274</v>
      </c>
      <c r="AG72" s="879"/>
      <c r="AH72" s="879"/>
      <c r="AI72" s="879"/>
      <c r="AJ72" s="834"/>
      <c r="AK72" s="880">
        <v>1552</v>
      </c>
      <c r="AL72" s="879"/>
      <c r="AM72" s="879"/>
      <c r="AN72" s="879"/>
      <c r="AO72" s="834"/>
      <c r="AP72" s="880">
        <v>7772</v>
      </c>
      <c r="AQ72" s="879"/>
      <c r="AR72" s="879"/>
      <c r="AS72" s="879"/>
      <c r="AT72" s="834"/>
      <c r="AU72" s="880" t="s">
        <v>629</v>
      </c>
      <c r="AV72" s="879"/>
      <c r="AW72" s="879"/>
      <c r="AX72" s="879"/>
      <c r="AY72" s="834"/>
      <c r="AZ72" s="881" t="s">
        <v>630</v>
      </c>
      <c r="BA72" s="876"/>
      <c r="BB72" s="876"/>
      <c r="BC72" s="876"/>
      <c r="BD72" s="882"/>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5" t="s">
        <v>597</v>
      </c>
      <c r="C73" s="876"/>
      <c r="D73" s="876"/>
      <c r="E73" s="876"/>
      <c r="F73" s="876"/>
      <c r="G73" s="876"/>
      <c r="H73" s="876"/>
      <c r="I73" s="876"/>
      <c r="J73" s="876"/>
      <c r="K73" s="876"/>
      <c r="L73" s="876"/>
      <c r="M73" s="876"/>
      <c r="N73" s="876"/>
      <c r="O73" s="876"/>
      <c r="P73" s="877"/>
      <c r="Q73" s="878">
        <v>1791</v>
      </c>
      <c r="R73" s="879"/>
      <c r="S73" s="879"/>
      <c r="T73" s="879"/>
      <c r="U73" s="834"/>
      <c r="V73" s="880">
        <v>1784</v>
      </c>
      <c r="W73" s="879"/>
      <c r="X73" s="879"/>
      <c r="Y73" s="879"/>
      <c r="Z73" s="834"/>
      <c r="AA73" s="880">
        <v>7</v>
      </c>
      <c r="AB73" s="879"/>
      <c r="AC73" s="879"/>
      <c r="AD73" s="879"/>
      <c r="AE73" s="834"/>
      <c r="AF73" s="880">
        <v>7</v>
      </c>
      <c r="AG73" s="879"/>
      <c r="AH73" s="879"/>
      <c r="AI73" s="879"/>
      <c r="AJ73" s="834"/>
      <c r="AK73" s="880" t="s">
        <v>622</v>
      </c>
      <c r="AL73" s="879"/>
      <c r="AM73" s="879"/>
      <c r="AN73" s="879"/>
      <c r="AO73" s="834"/>
      <c r="AP73" s="880">
        <v>1218</v>
      </c>
      <c r="AQ73" s="879"/>
      <c r="AR73" s="879"/>
      <c r="AS73" s="879"/>
      <c r="AT73" s="834"/>
      <c r="AU73" s="880" t="s">
        <v>619</v>
      </c>
      <c r="AV73" s="879"/>
      <c r="AW73" s="879"/>
      <c r="AX73" s="879"/>
      <c r="AY73" s="834"/>
      <c r="AZ73" s="881"/>
      <c r="BA73" s="876"/>
      <c r="BB73" s="876"/>
      <c r="BC73" s="876"/>
      <c r="BD73" s="882"/>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5" t="s">
        <v>598</v>
      </c>
      <c r="C74" s="876"/>
      <c r="D74" s="876"/>
      <c r="E74" s="876"/>
      <c r="F74" s="876"/>
      <c r="G74" s="876"/>
      <c r="H74" s="876"/>
      <c r="I74" s="876"/>
      <c r="J74" s="876"/>
      <c r="K74" s="876"/>
      <c r="L74" s="876"/>
      <c r="M74" s="876"/>
      <c r="N74" s="876"/>
      <c r="O74" s="876"/>
      <c r="P74" s="877"/>
      <c r="Q74" s="878">
        <v>46</v>
      </c>
      <c r="R74" s="879"/>
      <c r="S74" s="879"/>
      <c r="T74" s="879"/>
      <c r="U74" s="834"/>
      <c r="V74" s="880">
        <v>44</v>
      </c>
      <c r="W74" s="879"/>
      <c r="X74" s="879"/>
      <c r="Y74" s="879"/>
      <c r="Z74" s="834"/>
      <c r="AA74" s="880">
        <v>2</v>
      </c>
      <c r="AB74" s="879"/>
      <c r="AC74" s="879"/>
      <c r="AD74" s="879"/>
      <c r="AE74" s="834"/>
      <c r="AF74" s="880">
        <v>2</v>
      </c>
      <c r="AG74" s="879"/>
      <c r="AH74" s="879"/>
      <c r="AI74" s="879"/>
      <c r="AJ74" s="834"/>
      <c r="AK74" s="880" t="s">
        <v>623</v>
      </c>
      <c r="AL74" s="879"/>
      <c r="AM74" s="879"/>
      <c r="AN74" s="879"/>
      <c r="AO74" s="834"/>
      <c r="AP74" s="880">
        <v>5</v>
      </c>
      <c r="AQ74" s="879"/>
      <c r="AR74" s="879"/>
      <c r="AS74" s="879"/>
      <c r="AT74" s="834"/>
      <c r="AU74" s="880" t="s">
        <v>624</v>
      </c>
      <c r="AV74" s="879"/>
      <c r="AW74" s="879"/>
      <c r="AX74" s="879"/>
      <c r="AY74" s="834"/>
      <c r="AZ74" s="881"/>
      <c r="BA74" s="876"/>
      <c r="BB74" s="876"/>
      <c r="BC74" s="876"/>
      <c r="BD74" s="882"/>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5" t="s">
        <v>599</v>
      </c>
      <c r="C75" s="876"/>
      <c r="D75" s="876"/>
      <c r="E75" s="876"/>
      <c r="F75" s="876"/>
      <c r="G75" s="876"/>
      <c r="H75" s="876"/>
      <c r="I75" s="876"/>
      <c r="J75" s="876"/>
      <c r="K75" s="876"/>
      <c r="L75" s="876"/>
      <c r="M75" s="876"/>
      <c r="N75" s="876"/>
      <c r="O75" s="876"/>
      <c r="P75" s="877"/>
      <c r="Q75" s="878">
        <v>1</v>
      </c>
      <c r="R75" s="879"/>
      <c r="S75" s="879"/>
      <c r="T75" s="879"/>
      <c r="U75" s="834"/>
      <c r="V75" s="880">
        <v>0</v>
      </c>
      <c r="W75" s="879"/>
      <c r="X75" s="879"/>
      <c r="Y75" s="879"/>
      <c r="Z75" s="834"/>
      <c r="AA75" s="880">
        <v>1</v>
      </c>
      <c r="AB75" s="879"/>
      <c r="AC75" s="879"/>
      <c r="AD75" s="879"/>
      <c r="AE75" s="834"/>
      <c r="AF75" s="880">
        <v>1</v>
      </c>
      <c r="AG75" s="879"/>
      <c r="AH75" s="879"/>
      <c r="AI75" s="879"/>
      <c r="AJ75" s="834"/>
      <c r="AK75" s="880" t="s">
        <v>619</v>
      </c>
      <c r="AL75" s="879"/>
      <c r="AM75" s="879"/>
      <c r="AN75" s="879"/>
      <c r="AO75" s="834"/>
      <c r="AP75" s="880" t="s">
        <v>619</v>
      </c>
      <c r="AQ75" s="879"/>
      <c r="AR75" s="879"/>
      <c r="AS75" s="879"/>
      <c r="AT75" s="834"/>
      <c r="AU75" s="880" t="s">
        <v>625</v>
      </c>
      <c r="AV75" s="879"/>
      <c r="AW75" s="879"/>
      <c r="AX75" s="879"/>
      <c r="AY75" s="834"/>
      <c r="AZ75" s="881"/>
      <c r="BA75" s="876"/>
      <c r="BB75" s="876"/>
      <c r="BC75" s="876"/>
      <c r="BD75" s="882"/>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5" t="s">
        <v>600</v>
      </c>
      <c r="C76" s="876"/>
      <c r="D76" s="876"/>
      <c r="E76" s="876"/>
      <c r="F76" s="876"/>
      <c r="G76" s="876"/>
      <c r="H76" s="876"/>
      <c r="I76" s="876"/>
      <c r="J76" s="876"/>
      <c r="K76" s="876"/>
      <c r="L76" s="876"/>
      <c r="M76" s="876"/>
      <c r="N76" s="876"/>
      <c r="O76" s="876"/>
      <c r="P76" s="877"/>
      <c r="Q76" s="878">
        <v>7567</v>
      </c>
      <c r="R76" s="879"/>
      <c r="S76" s="879"/>
      <c r="T76" s="879"/>
      <c r="U76" s="834"/>
      <c r="V76" s="880">
        <v>7557</v>
      </c>
      <c r="W76" s="879"/>
      <c r="X76" s="879"/>
      <c r="Y76" s="879"/>
      <c r="Z76" s="834"/>
      <c r="AA76" s="880">
        <v>10</v>
      </c>
      <c r="AB76" s="879"/>
      <c r="AC76" s="879"/>
      <c r="AD76" s="879"/>
      <c r="AE76" s="834"/>
      <c r="AF76" s="880">
        <v>10</v>
      </c>
      <c r="AG76" s="879"/>
      <c r="AH76" s="879"/>
      <c r="AI76" s="879"/>
      <c r="AJ76" s="834"/>
      <c r="AK76" s="880" t="s">
        <v>619</v>
      </c>
      <c r="AL76" s="879"/>
      <c r="AM76" s="879"/>
      <c r="AN76" s="879"/>
      <c r="AO76" s="834"/>
      <c r="AP76" s="880" t="s">
        <v>619</v>
      </c>
      <c r="AQ76" s="879"/>
      <c r="AR76" s="879"/>
      <c r="AS76" s="879"/>
      <c r="AT76" s="834"/>
      <c r="AU76" s="880" t="s">
        <v>619</v>
      </c>
      <c r="AV76" s="879"/>
      <c r="AW76" s="879"/>
      <c r="AX76" s="879"/>
      <c r="AY76" s="834"/>
      <c r="AZ76" s="881"/>
      <c r="BA76" s="876"/>
      <c r="BB76" s="876"/>
      <c r="BC76" s="876"/>
      <c r="BD76" s="882"/>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5" t="s">
        <v>601</v>
      </c>
      <c r="C77" s="876"/>
      <c r="D77" s="876"/>
      <c r="E77" s="876"/>
      <c r="F77" s="876"/>
      <c r="G77" s="876"/>
      <c r="H77" s="876"/>
      <c r="I77" s="876"/>
      <c r="J77" s="876"/>
      <c r="K77" s="876"/>
      <c r="L77" s="876"/>
      <c r="M77" s="876"/>
      <c r="N77" s="876"/>
      <c r="O77" s="876"/>
      <c r="P77" s="877"/>
      <c r="Q77" s="878">
        <v>74</v>
      </c>
      <c r="R77" s="879"/>
      <c r="S77" s="879"/>
      <c r="T77" s="879"/>
      <c r="U77" s="834"/>
      <c r="V77" s="880">
        <v>74</v>
      </c>
      <c r="W77" s="879"/>
      <c r="X77" s="879"/>
      <c r="Y77" s="879"/>
      <c r="Z77" s="834"/>
      <c r="AA77" s="880">
        <v>0</v>
      </c>
      <c r="AB77" s="879"/>
      <c r="AC77" s="879"/>
      <c r="AD77" s="879"/>
      <c r="AE77" s="834"/>
      <c r="AF77" s="880">
        <v>0</v>
      </c>
      <c r="AG77" s="879"/>
      <c r="AH77" s="879"/>
      <c r="AI77" s="879"/>
      <c r="AJ77" s="834"/>
      <c r="AK77" s="880" t="s">
        <v>619</v>
      </c>
      <c r="AL77" s="879"/>
      <c r="AM77" s="879"/>
      <c r="AN77" s="879"/>
      <c r="AO77" s="834"/>
      <c r="AP77" s="880" t="s">
        <v>626</v>
      </c>
      <c r="AQ77" s="879"/>
      <c r="AR77" s="879"/>
      <c r="AS77" s="879"/>
      <c r="AT77" s="834"/>
      <c r="AU77" s="880" t="s">
        <v>619</v>
      </c>
      <c r="AV77" s="879"/>
      <c r="AW77" s="879"/>
      <c r="AX77" s="879"/>
      <c r="AY77" s="834"/>
      <c r="AZ77" s="881"/>
      <c r="BA77" s="876"/>
      <c r="BB77" s="876"/>
      <c r="BC77" s="876"/>
      <c r="BD77" s="882"/>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5" t="s">
        <v>602</v>
      </c>
      <c r="C78" s="876"/>
      <c r="D78" s="876"/>
      <c r="E78" s="876"/>
      <c r="F78" s="876"/>
      <c r="G78" s="876"/>
      <c r="H78" s="876"/>
      <c r="I78" s="876"/>
      <c r="J78" s="876"/>
      <c r="K78" s="876"/>
      <c r="L78" s="876"/>
      <c r="M78" s="876"/>
      <c r="N78" s="876"/>
      <c r="O78" s="876"/>
      <c r="P78" s="877"/>
      <c r="Q78" s="878">
        <v>495</v>
      </c>
      <c r="R78" s="879"/>
      <c r="S78" s="879"/>
      <c r="T78" s="879"/>
      <c r="U78" s="834"/>
      <c r="V78" s="880">
        <v>493</v>
      </c>
      <c r="W78" s="879"/>
      <c r="X78" s="879"/>
      <c r="Y78" s="879"/>
      <c r="Z78" s="834"/>
      <c r="AA78" s="880">
        <v>1</v>
      </c>
      <c r="AB78" s="879"/>
      <c r="AC78" s="879"/>
      <c r="AD78" s="879"/>
      <c r="AE78" s="834"/>
      <c r="AF78" s="880">
        <v>1</v>
      </c>
      <c r="AG78" s="879"/>
      <c r="AH78" s="879"/>
      <c r="AI78" s="879"/>
      <c r="AJ78" s="834"/>
      <c r="AK78" s="880">
        <v>298</v>
      </c>
      <c r="AL78" s="879"/>
      <c r="AM78" s="879"/>
      <c r="AN78" s="879"/>
      <c r="AO78" s="834"/>
      <c r="AP78" s="880" t="s">
        <v>619</v>
      </c>
      <c r="AQ78" s="879"/>
      <c r="AR78" s="879"/>
      <c r="AS78" s="879"/>
      <c r="AT78" s="834"/>
      <c r="AU78" s="880" t="s">
        <v>619</v>
      </c>
      <c r="AV78" s="879"/>
      <c r="AW78" s="879"/>
      <c r="AX78" s="879"/>
      <c r="AY78" s="834"/>
      <c r="AZ78" s="881"/>
      <c r="BA78" s="876"/>
      <c r="BB78" s="876"/>
      <c r="BC78" s="876"/>
      <c r="BD78" s="882"/>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5" t="s">
        <v>603</v>
      </c>
      <c r="C79" s="876"/>
      <c r="D79" s="876"/>
      <c r="E79" s="876"/>
      <c r="F79" s="876"/>
      <c r="G79" s="876"/>
      <c r="H79" s="876"/>
      <c r="I79" s="876"/>
      <c r="J79" s="876"/>
      <c r="K79" s="876"/>
      <c r="L79" s="876"/>
      <c r="M79" s="876"/>
      <c r="N79" s="876"/>
      <c r="O79" s="876"/>
      <c r="P79" s="877"/>
      <c r="Q79" s="878">
        <v>68</v>
      </c>
      <c r="R79" s="879"/>
      <c r="S79" s="879"/>
      <c r="T79" s="879"/>
      <c r="U79" s="834"/>
      <c r="V79" s="880">
        <v>68</v>
      </c>
      <c r="W79" s="879"/>
      <c r="X79" s="879"/>
      <c r="Y79" s="879"/>
      <c r="Z79" s="834"/>
      <c r="AA79" s="880">
        <v>0</v>
      </c>
      <c r="AB79" s="879"/>
      <c r="AC79" s="879"/>
      <c r="AD79" s="879"/>
      <c r="AE79" s="834"/>
      <c r="AF79" s="880">
        <v>0</v>
      </c>
      <c r="AG79" s="879"/>
      <c r="AH79" s="879"/>
      <c r="AI79" s="879"/>
      <c r="AJ79" s="834"/>
      <c r="AK79" s="880" t="s">
        <v>627</v>
      </c>
      <c r="AL79" s="879"/>
      <c r="AM79" s="879"/>
      <c r="AN79" s="879"/>
      <c r="AO79" s="834"/>
      <c r="AP79" s="880" t="s">
        <v>619</v>
      </c>
      <c r="AQ79" s="879"/>
      <c r="AR79" s="879"/>
      <c r="AS79" s="879"/>
      <c r="AT79" s="834"/>
      <c r="AU79" s="880" t="s">
        <v>619</v>
      </c>
      <c r="AV79" s="879"/>
      <c r="AW79" s="879"/>
      <c r="AX79" s="879"/>
      <c r="AY79" s="834"/>
      <c r="AZ79" s="881"/>
      <c r="BA79" s="876"/>
      <c r="BB79" s="876"/>
      <c r="BC79" s="876"/>
      <c r="BD79" s="882"/>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5" t="s">
        <v>604</v>
      </c>
      <c r="C80" s="876"/>
      <c r="D80" s="876"/>
      <c r="E80" s="876"/>
      <c r="F80" s="876"/>
      <c r="G80" s="876"/>
      <c r="H80" s="876"/>
      <c r="I80" s="876"/>
      <c r="J80" s="876"/>
      <c r="K80" s="876"/>
      <c r="L80" s="876"/>
      <c r="M80" s="876"/>
      <c r="N80" s="876"/>
      <c r="O80" s="876"/>
      <c r="P80" s="877"/>
      <c r="Q80" s="878">
        <v>284</v>
      </c>
      <c r="R80" s="879"/>
      <c r="S80" s="879"/>
      <c r="T80" s="879"/>
      <c r="U80" s="834"/>
      <c r="V80" s="880">
        <v>202</v>
      </c>
      <c r="W80" s="879"/>
      <c r="X80" s="879"/>
      <c r="Y80" s="879"/>
      <c r="Z80" s="834"/>
      <c r="AA80" s="880">
        <v>82</v>
      </c>
      <c r="AB80" s="879"/>
      <c r="AC80" s="879"/>
      <c r="AD80" s="879"/>
      <c r="AE80" s="834"/>
      <c r="AF80" s="880">
        <v>82</v>
      </c>
      <c r="AG80" s="879"/>
      <c r="AH80" s="879"/>
      <c r="AI80" s="879"/>
      <c r="AJ80" s="834"/>
      <c r="AK80" s="880" t="s">
        <v>619</v>
      </c>
      <c r="AL80" s="879"/>
      <c r="AM80" s="879"/>
      <c r="AN80" s="879"/>
      <c r="AO80" s="834"/>
      <c r="AP80" s="880" t="s">
        <v>623</v>
      </c>
      <c r="AQ80" s="879"/>
      <c r="AR80" s="879"/>
      <c r="AS80" s="879"/>
      <c r="AT80" s="834"/>
      <c r="AU80" s="880" t="s">
        <v>619</v>
      </c>
      <c r="AV80" s="879"/>
      <c r="AW80" s="879"/>
      <c r="AX80" s="879"/>
      <c r="AY80" s="834"/>
      <c r="AZ80" s="881"/>
      <c r="BA80" s="876"/>
      <c r="BB80" s="876"/>
      <c r="BC80" s="876"/>
      <c r="BD80" s="882"/>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5" t="s">
        <v>605</v>
      </c>
      <c r="C81" s="876"/>
      <c r="D81" s="876"/>
      <c r="E81" s="876"/>
      <c r="F81" s="876"/>
      <c r="G81" s="876"/>
      <c r="H81" s="876"/>
      <c r="I81" s="876"/>
      <c r="J81" s="876"/>
      <c r="K81" s="876"/>
      <c r="L81" s="876"/>
      <c r="M81" s="876"/>
      <c r="N81" s="876"/>
      <c r="O81" s="876"/>
      <c r="P81" s="877"/>
      <c r="Q81" s="878">
        <v>28</v>
      </c>
      <c r="R81" s="879"/>
      <c r="S81" s="879"/>
      <c r="T81" s="879"/>
      <c r="U81" s="834"/>
      <c r="V81" s="880">
        <v>28</v>
      </c>
      <c r="W81" s="879"/>
      <c r="X81" s="879"/>
      <c r="Y81" s="879"/>
      <c r="Z81" s="834"/>
      <c r="AA81" s="880">
        <v>0</v>
      </c>
      <c r="AB81" s="879"/>
      <c r="AC81" s="879"/>
      <c r="AD81" s="879"/>
      <c r="AE81" s="834"/>
      <c r="AF81" s="880">
        <v>0</v>
      </c>
      <c r="AG81" s="879"/>
      <c r="AH81" s="879"/>
      <c r="AI81" s="879"/>
      <c r="AJ81" s="834"/>
      <c r="AK81" s="880">
        <v>27</v>
      </c>
      <c r="AL81" s="879"/>
      <c r="AM81" s="879"/>
      <c r="AN81" s="879"/>
      <c r="AO81" s="834"/>
      <c r="AP81" s="880" t="s">
        <v>627</v>
      </c>
      <c r="AQ81" s="879"/>
      <c r="AR81" s="879"/>
      <c r="AS81" s="879"/>
      <c r="AT81" s="834"/>
      <c r="AU81" s="880" t="s">
        <v>619</v>
      </c>
      <c r="AV81" s="879"/>
      <c r="AW81" s="879"/>
      <c r="AX81" s="879"/>
      <c r="AY81" s="834"/>
      <c r="AZ81" s="881"/>
      <c r="BA81" s="876"/>
      <c r="BB81" s="876"/>
      <c r="BC81" s="876"/>
      <c r="BD81" s="882"/>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5" t="s">
        <v>606</v>
      </c>
      <c r="C82" s="876"/>
      <c r="D82" s="876"/>
      <c r="E82" s="876"/>
      <c r="F82" s="876"/>
      <c r="G82" s="876"/>
      <c r="H82" s="876"/>
      <c r="I82" s="876"/>
      <c r="J82" s="876"/>
      <c r="K82" s="876"/>
      <c r="L82" s="876"/>
      <c r="M82" s="876"/>
      <c r="N82" s="876"/>
      <c r="O82" s="876"/>
      <c r="P82" s="877"/>
      <c r="Q82" s="878">
        <v>6200</v>
      </c>
      <c r="R82" s="879"/>
      <c r="S82" s="879"/>
      <c r="T82" s="879"/>
      <c r="U82" s="834"/>
      <c r="V82" s="880">
        <v>5968</v>
      </c>
      <c r="W82" s="879"/>
      <c r="X82" s="879"/>
      <c r="Y82" s="879"/>
      <c r="Z82" s="834"/>
      <c r="AA82" s="880">
        <v>232</v>
      </c>
      <c r="AB82" s="879"/>
      <c r="AC82" s="879"/>
      <c r="AD82" s="879"/>
      <c r="AE82" s="834"/>
      <c r="AF82" s="880">
        <v>232</v>
      </c>
      <c r="AG82" s="879"/>
      <c r="AH82" s="879"/>
      <c r="AI82" s="879"/>
      <c r="AJ82" s="834"/>
      <c r="AK82" s="880" t="s">
        <v>619</v>
      </c>
      <c r="AL82" s="879"/>
      <c r="AM82" s="879"/>
      <c r="AN82" s="879"/>
      <c r="AO82" s="834"/>
      <c r="AP82" s="880" t="s">
        <v>619</v>
      </c>
      <c r="AQ82" s="879"/>
      <c r="AR82" s="879"/>
      <c r="AS82" s="879"/>
      <c r="AT82" s="834"/>
      <c r="AU82" s="880" t="s">
        <v>619</v>
      </c>
      <c r="AV82" s="879"/>
      <c r="AW82" s="879"/>
      <c r="AX82" s="879"/>
      <c r="AY82" s="834"/>
      <c r="AZ82" s="881"/>
      <c r="BA82" s="876"/>
      <c r="BB82" s="876"/>
      <c r="BC82" s="876"/>
      <c r="BD82" s="882"/>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5" t="s">
        <v>607</v>
      </c>
      <c r="C83" s="876"/>
      <c r="D83" s="876"/>
      <c r="E83" s="876"/>
      <c r="F83" s="876"/>
      <c r="G83" s="876"/>
      <c r="H83" s="876"/>
      <c r="I83" s="876"/>
      <c r="J83" s="876"/>
      <c r="K83" s="876"/>
      <c r="L83" s="876"/>
      <c r="M83" s="876"/>
      <c r="N83" s="876"/>
      <c r="O83" s="876"/>
      <c r="P83" s="877"/>
      <c r="Q83" s="878">
        <v>217</v>
      </c>
      <c r="R83" s="879"/>
      <c r="S83" s="879"/>
      <c r="T83" s="879"/>
      <c r="U83" s="834"/>
      <c r="V83" s="880">
        <v>191</v>
      </c>
      <c r="W83" s="879"/>
      <c r="X83" s="879"/>
      <c r="Y83" s="879"/>
      <c r="Z83" s="834"/>
      <c r="AA83" s="880">
        <v>25</v>
      </c>
      <c r="AB83" s="879"/>
      <c r="AC83" s="879"/>
      <c r="AD83" s="879"/>
      <c r="AE83" s="834"/>
      <c r="AF83" s="880">
        <v>25</v>
      </c>
      <c r="AG83" s="879"/>
      <c r="AH83" s="879"/>
      <c r="AI83" s="879"/>
      <c r="AJ83" s="834"/>
      <c r="AK83" s="880" t="s">
        <v>619</v>
      </c>
      <c r="AL83" s="879"/>
      <c r="AM83" s="879"/>
      <c r="AN83" s="879"/>
      <c r="AO83" s="834"/>
      <c r="AP83" s="880" t="s">
        <v>619</v>
      </c>
      <c r="AQ83" s="879"/>
      <c r="AR83" s="879"/>
      <c r="AS83" s="879"/>
      <c r="AT83" s="834"/>
      <c r="AU83" s="880" t="s">
        <v>619</v>
      </c>
      <c r="AV83" s="879"/>
      <c r="AW83" s="879"/>
      <c r="AX83" s="879"/>
      <c r="AY83" s="834"/>
      <c r="AZ83" s="881"/>
      <c r="BA83" s="876"/>
      <c r="BB83" s="876"/>
      <c r="BC83" s="876"/>
      <c r="BD83" s="882"/>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5" t="s">
        <v>608</v>
      </c>
      <c r="C84" s="876"/>
      <c r="D84" s="876"/>
      <c r="E84" s="876"/>
      <c r="F84" s="876"/>
      <c r="G84" s="876"/>
      <c r="H84" s="876"/>
      <c r="I84" s="876"/>
      <c r="J84" s="876"/>
      <c r="K84" s="876"/>
      <c r="L84" s="876"/>
      <c r="M84" s="876"/>
      <c r="N84" s="876"/>
      <c r="O84" s="876"/>
      <c r="P84" s="877"/>
      <c r="Q84" s="878">
        <v>823874</v>
      </c>
      <c r="R84" s="879"/>
      <c r="S84" s="879"/>
      <c r="T84" s="879"/>
      <c r="U84" s="834"/>
      <c r="V84" s="880">
        <v>808406</v>
      </c>
      <c r="W84" s="879"/>
      <c r="X84" s="879"/>
      <c r="Y84" s="879"/>
      <c r="Z84" s="834"/>
      <c r="AA84" s="880">
        <v>15468</v>
      </c>
      <c r="AB84" s="879"/>
      <c r="AC84" s="879"/>
      <c r="AD84" s="879"/>
      <c r="AE84" s="834"/>
      <c r="AF84" s="880">
        <v>15468</v>
      </c>
      <c r="AG84" s="879"/>
      <c r="AH84" s="879"/>
      <c r="AI84" s="879"/>
      <c r="AJ84" s="834"/>
      <c r="AK84" s="880" t="s">
        <v>619</v>
      </c>
      <c r="AL84" s="879"/>
      <c r="AM84" s="879"/>
      <c r="AN84" s="879"/>
      <c r="AO84" s="834"/>
      <c r="AP84" s="880" t="s">
        <v>628</v>
      </c>
      <c r="AQ84" s="879"/>
      <c r="AR84" s="879"/>
      <c r="AS84" s="879"/>
      <c r="AT84" s="834"/>
      <c r="AU84" s="880" t="s">
        <v>619</v>
      </c>
      <c r="AV84" s="879"/>
      <c r="AW84" s="879"/>
      <c r="AX84" s="879"/>
      <c r="AY84" s="834"/>
      <c r="AZ84" s="881"/>
      <c r="BA84" s="876"/>
      <c r="BB84" s="876"/>
      <c r="BC84" s="876"/>
      <c r="BD84" s="882"/>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5" t="s">
        <v>609</v>
      </c>
      <c r="C85" s="876"/>
      <c r="D85" s="876"/>
      <c r="E85" s="876"/>
      <c r="F85" s="876"/>
      <c r="G85" s="876"/>
      <c r="H85" s="876"/>
      <c r="I85" s="876"/>
      <c r="J85" s="876"/>
      <c r="K85" s="876"/>
      <c r="L85" s="876"/>
      <c r="M85" s="876"/>
      <c r="N85" s="876"/>
      <c r="O85" s="876"/>
      <c r="P85" s="877"/>
      <c r="Q85" s="878">
        <v>88</v>
      </c>
      <c r="R85" s="879"/>
      <c r="S85" s="879"/>
      <c r="T85" s="879"/>
      <c r="U85" s="834"/>
      <c r="V85" s="880">
        <v>86</v>
      </c>
      <c r="W85" s="879"/>
      <c r="X85" s="879"/>
      <c r="Y85" s="879"/>
      <c r="Z85" s="834"/>
      <c r="AA85" s="880">
        <v>3</v>
      </c>
      <c r="AB85" s="879"/>
      <c r="AC85" s="879"/>
      <c r="AD85" s="879"/>
      <c r="AE85" s="834"/>
      <c r="AF85" s="880">
        <v>3</v>
      </c>
      <c r="AG85" s="879"/>
      <c r="AH85" s="879"/>
      <c r="AI85" s="879"/>
      <c r="AJ85" s="834"/>
      <c r="AK85" s="880" t="s">
        <v>619</v>
      </c>
      <c r="AL85" s="879"/>
      <c r="AM85" s="879"/>
      <c r="AN85" s="879"/>
      <c r="AO85" s="834"/>
      <c r="AP85" s="880" t="s">
        <v>628</v>
      </c>
      <c r="AQ85" s="879"/>
      <c r="AR85" s="879"/>
      <c r="AS85" s="879"/>
      <c r="AT85" s="834"/>
      <c r="AU85" s="880" t="s">
        <v>619</v>
      </c>
      <c r="AV85" s="879"/>
      <c r="AW85" s="879"/>
      <c r="AX85" s="879"/>
      <c r="AY85" s="834"/>
      <c r="AZ85" s="881"/>
      <c r="BA85" s="876"/>
      <c r="BB85" s="876"/>
      <c r="BC85" s="876"/>
      <c r="BD85" s="882"/>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5"/>
      <c r="C86" s="876"/>
      <c r="D86" s="876"/>
      <c r="E86" s="876"/>
      <c r="F86" s="876"/>
      <c r="G86" s="876"/>
      <c r="H86" s="876"/>
      <c r="I86" s="876"/>
      <c r="J86" s="876"/>
      <c r="K86" s="876"/>
      <c r="L86" s="876"/>
      <c r="M86" s="876"/>
      <c r="N86" s="876"/>
      <c r="O86" s="876"/>
      <c r="P86" s="877"/>
      <c r="Q86" s="878"/>
      <c r="R86" s="879"/>
      <c r="S86" s="879"/>
      <c r="T86" s="879"/>
      <c r="U86" s="834"/>
      <c r="V86" s="880"/>
      <c r="W86" s="879"/>
      <c r="X86" s="879"/>
      <c r="Y86" s="879"/>
      <c r="Z86" s="834"/>
      <c r="AA86" s="880"/>
      <c r="AB86" s="879"/>
      <c r="AC86" s="879"/>
      <c r="AD86" s="879"/>
      <c r="AE86" s="834"/>
      <c r="AF86" s="880"/>
      <c r="AG86" s="879"/>
      <c r="AH86" s="879"/>
      <c r="AI86" s="879"/>
      <c r="AJ86" s="834"/>
      <c r="AK86" s="880"/>
      <c r="AL86" s="879"/>
      <c r="AM86" s="879"/>
      <c r="AN86" s="879"/>
      <c r="AO86" s="834"/>
      <c r="AP86" s="880"/>
      <c r="AQ86" s="879"/>
      <c r="AR86" s="879"/>
      <c r="AS86" s="879"/>
      <c r="AT86" s="834"/>
      <c r="AU86" s="880"/>
      <c r="AV86" s="879"/>
      <c r="AW86" s="879"/>
      <c r="AX86" s="879"/>
      <c r="AY86" s="834"/>
      <c r="AZ86" s="881"/>
      <c r="BA86" s="876"/>
      <c r="BB86" s="876"/>
      <c r="BC86" s="876"/>
      <c r="BD86" s="882"/>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3"/>
      <c r="C87" s="884"/>
      <c r="D87" s="884"/>
      <c r="E87" s="884"/>
      <c r="F87" s="884"/>
      <c r="G87" s="884"/>
      <c r="H87" s="884"/>
      <c r="I87" s="884"/>
      <c r="J87" s="884"/>
      <c r="K87" s="884"/>
      <c r="L87" s="884"/>
      <c r="M87" s="884"/>
      <c r="N87" s="884"/>
      <c r="O87" s="884"/>
      <c r="P87" s="885"/>
      <c r="Q87" s="886"/>
      <c r="R87" s="887"/>
      <c r="S87" s="887"/>
      <c r="T87" s="887"/>
      <c r="U87" s="888"/>
      <c r="V87" s="889"/>
      <c r="W87" s="887"/>
      <c r="X87" s="887"/>
      <c r="Y87" s="887"/>
      <c r="Z87" s="888"/>
      <c r="AA87" s="889"/>
      <c r="AB87" s="887"/>
      <c r="AC87" s="887"/>
      <c r="AD87" s="887"/>
      <c r="AE87" s="888"/>
      <c r="AF87" s="889"/>
      <c r="AG87" s="887"/>
      <c r="AH87" s="887"/>
      <c r="AI87" s="887"/>
      <c r="AJ87" s="888"/>
      <c r="AK87" s="889"/>
      <c r="AL87" s="887"/>
      <c r="AM87" s="887"/>
      <c r="AN87" s="887"/>
      <c r="AO87" s="888"/>
      <c r="AP87" s="889"/>
      <c r="AQ87" s="887"/>
      <c r="AR87" s="887"/>
      <c r="AS87" s="887"/>
      <c r="AT87" s="888"/>
      <c r="AU87" s="889"/>
      <c r="AV87" s="887"/>
      <c r="AW87" s="887"/>
      <c r="AX87" s="887"/>
      <c r="AY87" s="888"/>
      <c r="AZ87" s="890"/>
      <c r="BA87" s="884"/>
      <c r="BB87" s="884"/>
      <c r="BC87" s="884"/>
      <c r="BD87" s="891"/>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428</v>
      </c>
      <c r="C88" s="790"/>
      <c r="D88" s="790"/>
      <c r="E88" s="790"/>
      <c r="F88" s="790"/>
      <c r="G88" s="790"/>
      <c r="H88" s="790"/>
      <c r="I88" s="790"/>
      <c r="J88" s="790"/>
      <c r="K88" s="790"/>
      <c r="L88" s="790"/>
      <c r="M88" s="790"/>
      <c r="N88" s="790"/>
      <c r="O88" s="790"/>
      <c r="P88" s="791"/>
      <c r="Q88" s="896"/>
      <c r="R88" s="897"/>
      <c r="S88" s="897"/>
      <c r="T88" s="897"/>
      <c r="U88" s="846"/>
      <c r="V88" s="842"/>
      <c r="W88" s="897"/>
      <c r="X88" s="897"/>
      <c r="Y88" s="897"/>
      <c r="Z88" s="846"/>
      <c r="AA88" s="842"/>
      <c r="AB88" s="897"/>
      <c r="AC88" s="897"/>
      <c r="AD88" s="897"/>
      <c r="AE88" s="846"/>
      <c r="AF88" s="892">
        <v>25913</v>
      </c>
      <c r="AG88" s="852"/>
      <c r="AH88" s="852"/>
      <c r="AI88" s="852"/>
      <c r="AJ88" s="893"/>
      <c r="AK88" s="842"/>
      <c r="AL88" s="897"/>
      <c r="AM88" s="897"/>
      <c r="AN88" s="897"/>
      <c r="AO88" s="846"/>
      <c r="AP88" s="892">
        <f>SUM(AP68:AT85)</f>
        <v>10910</v>
      </c>
      <c r="AQ88" s="852"/>
      <c r="AR88" s="852"/>
      <c r="AS88" s="852"/>
      <c r="AT88" s="893"/>
      <c r="AU88" s="892" t="s">
        <v>628</v>
      </c>
      <c r="AV88" s="852"/>
      <c r="AW88" s="852"/>
      <c r="AX88" s="852"/>
      <c r="AY88" s="893"/>
      <c r="AZ88" s="894"/>
      <c r="BA88" s="790"/>
      <c r="BB88" s="790"/>
      <c r="BC88" s="790"/>
      <c r="BD88" s="895"/>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429</v>
      </c>
      <c r="BS102" s="790"/>
      <c r="BT102" s="790"/>
      <c r="BU102" s="790"/>
      <c r="BV102" s="790"/>
      <c r="BW102" s="790"/>
      <c r="BX102" s="790"/>
      <c r="BY102" s="790"/>
      <c r="BZ102" s="790"/>
      <c r="CA102" s="790"/>
      <c r="CB102" s="790"/>
      <c r="CC102" s="790"/>
      <c r="CD102" s="790"/>
      <c r="CE102" s="790"/>
      <c r="CF102" s="790"/>
      <c r="CG102" s="791"/>
      <c r="CH102" s="896"/>
      <c r="CI102" s="897"/>
      <c r="CJ102" s="897"/>
      <c r="CK102" s="897"/>
      <c r="CL102" s="898"/>
      <c r="CM102" s="896"/>
      <c r="CN102" s="897"/>
      <c r="CO102" s="897"/>
      <c r="CP102" s="897"/>
      <c r="CQ102" s="898"/>
      <c r="CR102" s="899">
        <v>20</v>
      </c>
      <c r="CS102" s="852"/>
      <c r="CT102" s="852"/>
      <c r="CU102" s="852"/>
      <c r="CV102" s="900"/>
      <c r="CW102" s="899" t="s">
        <v>591</v>
      </c>
      <c r="CX102" s="852"/>
      <c r="CY102" s="852"/>
      <c r="CZ102" s="852"/>
      <c r="DA102" s="900"/>
      <c r="DB102" s="899" t="s">
        <v>591</v>
      </c>
      <c r="DC102" s="852"/>
      <c r="DD102" s="852"/>
      <c r="DE102" s="852"/>
      <c r="DF102" s="900"/>
      <c r="DG102" s="899">
        <v>229</v>
      </c>
      <c r="DH102" s="852"/>
      <c r="DI102" s="852"/>
      <c r="DJ102" s="852"/>
      <c r="DK102" s="900"/>
      <c r="DL102" s="899" t="s">
        <v>591</v>
      </c>
      <c r="DM102" s="852"/>
      <c r="DN102" s="852"/>
      <c r="DO102" s="852"/>
      <c r="DP102" s="900"/>
      <c r="DQ102" s="899" t="s">
        <v>591</v>
      </c>
      <c r="DR102" s="852"/>
      <c r="DS102" s="852"/>
      <c r="DT102" s="852"/>
      <c r="DU102" s="900"/>
      <c r="DV102" s="789"/>
      <c r="DW102" s="790"/>
      <c r="DX102" s="790"/>
      <c r="DY102" s="790"/>
      <c r="DZ102" s="895"/>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3" t="s">
        <v>430</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4" t="s">
        <v>431</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5" t="s">
        <v>434</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435</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30" customFormat="1" ht="26.25" customHeight="1" x14ac:dyDescent="0.15">
      <c r="A109" s="921" t="s">
        <v>436</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437</v>
      </c>
      <c r="AB109" s="902"/>
      <c r="AC109" s="902"/>
      <c r="AD109" s="902"/>
      <c r="AE109" s="903"/>
      <c r="AF109" s="901" t="s">
        <v>438</v>
      </c>
      <c r="AG109" s="902"/>
      <c r="AH109" s="902"/>
      <c r="AI109" s="902"/>
      <c r="AJ109" s="903"/>
      <c r="AK109" s="901" t="s">
        <v>309</v>
      </c>
      <c r="AL109" s="902"/>
      <c r="AM109" s="902"/>
      <c r="AN109" s="902"/>
      <c r="AO109" s="903"/>
      <c r="AP109" s="901" t="s">
        <v>439</v>
      </c>
      <c r="AQ109" s="902"/>
      <c r="AR109" s="902"/>
      <c r="AS109" s="902"/>
      <c r="AT109" s="904"/>
      <c r="AU109" s="921" t="s">
        <v>436</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437</v>
      </c>
      <c r="BR109" s="902"/>
      <c r="BS109" s="902"/>
      <c r="BT109" s="902"/>
      <c r="BU109" s="903"/>
      <c r="BV109" s="901" t="s">
        <v>438</v>
      </c>
      <c r="BW109" s="902"/>
      <c r="BX109" s="902"/>
      <c r="BY109" s="902"/>
      <c r="BZ109" s="903"/>
      <c r="CA109" s="901" t="s">
        <v>309</v>
      </c>
      <c r="CB109" s="902"/>
      <c r="CC109" s="902"/>
      <c r="CD109" s="902"/>
      <c r="CE109" s="903"/>
      <c r="CF109" s="922" t="s">
        <v>439</v>
      </c>
      <c r="CG109" s="922"/>
      <c r="CH109" s="922"/>
      <c r="CI109" s="922"/>
      <c r="CJ109" s="922"/>
      <c r="CK109" s="901" t="s">
        <v>440</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437</v>
      </c>
      <c r="DH109" s="902"/>
      <c r="DI109" s="902"/>
      <c r="DJ109" s="902"/>
      <c r="DK109" s="903"/>
      <c r="DL109" s="901" t="s">
        <v>438</v>
      </c>
      <c r="DM109" s="902"/>
      <c r="DN109" s="902"/>
      <c r="DO109" s="902"/>
      <c r="DP109" s="903"/>
      <c r="DQ109" s="901" t="s">
        <v>309</v>
      </c>
      <c r="DR109" s="902"/>
      <c r="DS109" s="902"/>
      <c r="DT109" s="902"/>
      <c r="DU109" s="903"/>
      <c r="DV109" s="901" t="s">
        <v>439</v>
      </c>
      <c r="DW109" s="902"/>
      <c r="DX109" s="902"/>
      <c r="DY109" s="902"/>
      <c r="DZ109" s="904"/>
    </row>
    <row r="110" spans="1:131" s="230" customFormat="1" ht="26.25" customHeight="1" x14ac:dyDescent="0.15">
      <c r="A110" s="905" t="s">
        <v>441</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2486784</v>
      </c>
      <c r="AB110" s="909"/>
      <c r="AC110" s="909"/>
      <c r="AD110" s="909"/>
      <c r="AE110" s="910"/>
      <c r="AF110" s="911">
        <v>2488590</v>
      </c>
      <c r="AG110" s="909"/>
      <c r="AH110" s="909"/>
      <c r="AI110" s="909"/>
      <c r="AJ110" s="910"/>
      <c r="AK110" s="911">
        <v>2460090</v>
      </c>
      <c r="AL110" s="909"/>
      <c r="AM110" s="909"/>
      <c r="AN110" s="909"/>
      <c r="AO110" s="910"/>
      <c r="AP110" s="912">
        <v>13.5</v>
      </c>
      <c r="AQ110" s="913"/>
      <c r="AR110" s="913"/>
      <c r="AS110" s="913"/>
      <c r="AT110" s="914"/>
      <c r="AU110" s="915" t="s">
        <v>75</v>
      </c>
      <c r="AV110" s="916"/>
      <c r="AW110" s="916"/>
      <c r="AX110" s="916"/>
      <c r="AY110" s="916"/>
      <c r="AZ110" s="937" t="s">
        <v>442</v>
      </c>
      <c r="BA110" s="906"/>
      <c r="BB110" s="906"/>
      <c r="BC110" s="906"/>
      <c r="BD110" s="906"/>
      <c r="BE110" s="906"/>
      <c r="BF110" s="906"/>
      <c r="BG110" s="906"/>
      <c r="BH110" s="906"/>
      <c r="BI110" s="906"/>
      <c r="BJ110" s="906"/>
      <c r="BK110" s="906"/>
      <c r="BL110" s="906"/>
      <c r="BM110" s="906"/>
      <c r="BN110" s="906"/>
      <c r="BO110" s="906"/>
      <c r="BP110" s="907"/>
      <c r="BQ110" s="938">
        <v>25790554</v>
      </c>
      <c r="BR110" s="939"/>
      <c r="BS110" s="939"/>
      <c r="BT110" s="939"/>
      <c r="BU110" s="939"/>
      <c r="BV110" s="939">
        <v>24860386</v>
      </c>
      <c r="BW110" s="939"/>
      <c r="BX110" s="939"/>
      <c r="BY110" s="939"/>
      <c r="BZ110" s="939"/>
      <c r="CA110" s="939">
        <v>23052907</v>
      </c>
      <c r="CB110" s="939"/>
      <c r="CC110" s="939"/>
      <c r="CD110" s="939"/>
      <c r="CE110" s="939"/>
      <c r="CF110" s="952">
        <v>126.4</v>
      </c>
      <c r="CG110" s="953"/>
      <c r="CH110" s="953"/>
      <c r="CI110" s="953"/>
      <c r="CJ110" s="953"/>
      <c r="CK110" s="954" t="s">
        <v>443</v>
      </c>
      <c r="CL110" s="955"/>
      <c r="CM110" s="937" t="s">
        <v>444</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8" t="s">
        <v>395</v>
      </c>
      <c r="DH110" s="939"/>
      <c r="DI110" s="939"/>
      <c r="DJ110" s="939"/>
      <c r="DK110" s="939"/>
      <c r="DL110" s="939" t="s">
        <v>395</v>
      </c>
      <c r="DM110" s="939"/>
      <c r="DN110" s="939"/>
      <c r="DO110" s="939"/>
      <c r="DP110" s="939"/>
      <c r="DQ110" s="939" t="s">
        <v>445</v>
      </c>
      <c r="DR110" s="939"/>
      <c r="DS110" s="939"/>
      <c r="DT110" s="939"/>
      <c r="DU110" s="939"/>
      <c r="DV110" s="940" t="s">
        <v>395</v>
      </c>
      <c r="DW110" s="940"/>
      <c r="DX110" s="940"/>
      <c r="DY110" s="940"/>
      <c r="DZ110" s="941"/>
    </row>
    <row r="111" spans="1:131" s="230" customFormat="1" ht="26.25" customHeight="1" x14ac:dyDescent="0.15">
      <c r="A111" s="942" t="s">
        <v>446</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447</v>
      </c>
      <c r="AB111" s="946"/>
      <c r="AC111" s="946"/>
      <c r="AD111" s="946"/>
      <c r="AE111" s="947"/>
      <c r="AF111" s="948" t="s">
        <v>395</v>
      </c>
      <c r="AG111" s="946"/>
      <c r="AH111" s="946"/>
      <c r="AI111" s="946"/>
      <c r="AJ111" s="947"/>
      <c r="AK111" s="948" t="s">
        <v>395</v>
      </c>
      <c r="AL111" s="946"/>
      <c r="AM111" s="946"/>
      <c r="AN111" s="946"/>
      <c r="AO111" s="947"/>
      <c r="AP111" s="949" t="s">
        <v>448</v>
      </c>
      <c r="AQ111" s="950"/>
      <c r="AR111" s="950"/>
      <c r="AS111" s="950"/>
      <c r="AT111" s="951"/>
      <c r="AU111" s="917"/>
      <c r="AV111" s="918"/>
      <c r="AW111" s="918"/>
      <c r="AX111" s="918"/>
      <c r="AY111" s="918"/>
      <c r="AZ111" s="930" t="s">
        <v>449</v>
      </c>
      <c r="BA111" s="931"/>
      <c r="BB111" s="931"/>
      <c r="BC111" s="931"/>
      <c r="BD111" s="931"/>
      <c r="BE111" s="931"/>
      <c r="BF111" s="931"/>
      <c r="BG111" s="931"/>
      <c r="BH111" s="931"/>
      <c r="BI111" s="931"/>
      <c r="BJ111" s="931"/>
      <c r="BK111" s="931"/>
      <c r="BL111" s="931"/>
      <c r="BM111" s="931"/>
      <c r="BN111" s="931"/>
      <c r="BO111" s="931"/>
      <c r="BP111" s="932"/>
      <c r="BQ111" s="933">
        <v>645463</v>
      </c>
      <c r="BR111" s="934"/>
      <c r="BS111" s="934"/>
      <c r="BT111" s="934"/>
      <c r="BU111" s="934"/>
      <c r="BV111" s="934">
        <v>545535</v>
      </c>
      <c r="BW111" s="934"/>
      <c r="BX111" s="934"/>
      <c r="BY111" s="934"/>
      <c r="BZ111" s="934"/>
      <c r="CA111" s="934">
        <v>545940</v>
      </c>
      <c r="CB111" s="934"/>
      <c r="CC111" s="934"/>
      <c r="CD111" s="934"/>
      <c r="CE111" s="934"/>
      <c r="CF111" s="928">
        <v>3</v>
      </c>
      <c r="CG111" s="929"/>
      <c r="CH111" s="929"/>
      <c r="CI111" s="929"/>
      <c r="CJ111" s="929"/>
      <c r="CK111" s="956"/>
      <c r="CL111" s="957"/>
      <c r="CM111" s="930" t="s">
        <v>450</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395</v>
      </c>
      <c r="DH111" s="934"/>
      <c r="DI111" s="934"/>
      <c r="DJ111" s="934"/>
      <c r="DK111" s="934"/>
      <c r="DL111" s="934" t="s">
        <v>451</v>
      </c>
      <c r="DM111" s="934"/>
      <c r="DN111" s="934"/>
      <c r="DO111" s="934"/>
      <c r="DP111" s="934"/>
      <c r="DQ111" s="934" t="s">
        <v>395</v>
      </c>
      <c r="DR111" s="934"/>
      <c r="DS111" s="934"/>
      <c r="DT111" s="934"/>
      <c r="DU111" s="934"/>
      <c r="DV111" s="935" t="s">
        <v>452</v>
      </c>
      <c r="DW111" s="935"/>
      <c r="DX111" s="935"/>
      <c r="DY111" s="935"/>
      <c r="DZ111" s="936"/>
    </row>
    <row r="112" spans="1:131" s="230" customFormat="1" ht="26.25" customHeight="1" x14ac:dyDescent="0.15">
      <c r="A112" s="960" t="s">
        <v>453</v>
      </c>
      <c r="B112" s="961"/>
      <c r="C112" s="931" t="s">
        <v>454</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66" t="s">
        <v>455</v>
      </c>
      <c r="AB112" s="967"/>
      <c r="AC112" s="967"/>
      <c r="AD112" s="967"/>
      <c r="AE112" s="968"/>
      <c r="AF112" s="969" t="s">
        <v>448</v>
      </c>
      <c r="AG112" s="967"/>
      <c r="AH112" s="967"/>
      <c r="AI112" s="967"/>
      <c r="AJ112" s="968"/>
      <c r="AK112" s="969" t="s">
        <v>395</v>
      </c>
      <c r="AL112" s="967"/>
      <c r="AM112" s="967"/>
      <c r="AN112" s="967"/>
      <c r="AO112" s="968"/>
      <c r="AP112" s="970" t="s">
        <v>395</v>
      </c>
      <c r="AQ112" s="971"/>
      <c r="AR112" s="971"/>
      <c r="AS112" s="971"/>
      <c r="AT112" s="972"/>
      <c r="AU112" s="917"/>
      <c r="AV112" s="918"/>
      <c r="AW112" s="918"/>
      <c r="AX112" s="918"/>
      <c r="AY112" s="918"/>
      <c r="AZ112" s="930" t="s">
        <v>456</v>
      </c>
      <c r="BA112" s="931"/>
      <c r="BB112" s="931"/>
      <c r="BC112" s="931"/>
      <c r="BD112" s="931"/>
      <c r="BE112" s="931"/>
      <c r="BF112" s="931"/>
      <c r="BG112" s="931"/>
      <c r="BH112" s="931"/>
      <c r="BI112" s="931"/>
      <c r="BJ112" s="931"/>
      <c r="BK112" s="931"/>
      <c r="BL112" s="931"/>
      <c r="BM112" s="931"/>
      <c r="BN112" s="931"/>
      <c r="BO112" s="931"/>
      <c r="BP112" s="932"/>
      <c r="BQ112" s="933">
        <v>4559969</v>
      </c>
      <c r="BR112" s="934"/>
      <c r="BS112" s="934"/>
      <c r="BT112" s="934"/>
      <c r="BU112" s="934"/>
      <c r="BV112" s="934">
        <v>4196994</v>
      </c>
      <c r="BW112" s="934"/>
      <c r="BX112" s="934"/>
      <c r="BY112" s="934"/>
      <c r="BZ112" s="934"/>
      <c r="CA112" s="934">
        <v>3892202</v>
      </c>
      <c r="CB112" s="934"/>
      <c r="CC112" s="934"/>
      <c r="CD112" s="934"/>
      <c r="CE112" s="934"/>
      <c r="CF112" s="928">
        <v>21.3</v>
      </c>
      <c r="CG112" s="929"/>
      <c r="CH112" s="929"/>
      <c r="CI112" s="929"/>
      <c r="CJ112" s="929"/>
      <c r="CK112" s="956"/>
      <c r="CL112" s="957"/>
      <c r="CM112" s="930" t="s">
        <v>457</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448</v>
      </c>
      <c r="DH112" s="934"/>
      <c r="DI112" s="934"/>
      <c r="DJ112" s="934"/>
      <c r="DK112" s="934"/>
      <c r="DL112" s="934" t="s">
        <v>447</v>
      </c>
      <c r="DM112" s="934"/>
      <c r="DN112" s="934"/>
      <c r="DO112" s="934"/>
      <c r="DP112" s="934"/>
      <c r="DQ112" s="934" t="s">
        <v>451</v>
      </c>
      <c r="DR112" s="934"/>
      <c r="DS112" s="934"/>
      <c r="DT112" s="934"/>
      <c r="DU112" s="934"/>
      <c r="DV112" s="935" t="s">
        <v>447</v>
      </c>
      <c r="DW112" s="935"/>
      <c r="DX112" s="935"/>
      <c r="DY112" s="935"/>
      <c r="DZ112" s="936"/>
    </row>
    <row r="113" spans="1:130" s="230" customFormat="1" ht="26.25" customHeight="1" x14ac:dyDescent="0.15">
      <c r="A113" s="962"/>
      <c r="B113" s="963"/>
      <c r="C113" s="931" t="s">
        <v>458</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945">
        <v>592655</v>
      </c>
      <c r="AB113" s="946"/>
      <c r="AC113" s="946"/>
      <c r="AD113" s="946"/>
      <c r="AE113" s="947"/>
      <c r="AF113" s="948">
        <v>540955</v>
      </c>
      <c r="AG113" s="946"/>
      <c r="AH113" s="946"/>
      <c r="AI113" s="946"/>
      <c r="AJ113" s="947"/>
      <c r="AK113" s="948">
        <v>516219</v>
      </c>
      <c r="AL113" s="946"/>
      <c r="AM113" s="946"/>
      <c r="AN113" s="946"/>
      <c r="AO113" s="947"/>
      <c r="AP113" s="949">
        <v>2.8</v>
      </c>
      <c r="AQ113" s="950"/>
      <c r="AR113" s="950"/>
      <c r="AS113" s="950"/>
      <c r="AT113" s="951"/>
      <c r="AU113" s="917"/>
      <c r="AV113" s="918"/>
      <c r="AW113" s="918"/>
      <c r="AX113" s="918"/>
      <c r="AY113" s="918"/>
      <c r="AZ113" s="930" t="s">
        <v>459</v>
      </c>
      <c r="BA113" s="931"/>
      <c r="BB113" s="931"/>
      <c r="BC113" s="931"/>
      <c r="BD113" s="931"/>
      <c r="BE113" s="931"/>
      <c r="BF113" s="931"/>
      <c r="BG113" s="931"/>
      <c r="BH113" s="931"/>
      <c r="BI113" s="931"/>
      <c r="BJ113" s="931"/>
      <c r="BK113" s="931"/>
      <c r="BL113" s="931"/>
      <c r="BM113" s="931"/>
      <c r="BN113" s="931"/>
      <c r="BO113" s="931"/>
      <c r="BP113" s="932"/>
      <c r="BQ113" s="933">
        <v>1589854</v>
      </c>
      <c r="BR113" s="934"/>
      <c r="BS113" s="934"/>
      <c r="BT113" s="934"/>
      <c r="BU113" s="934"/>
      <c r="BV113" s="934">
        <v>1079559</v>
      </c>
      <c r="BW113" s="934"/>
      <c r="BX113" s="934"/>
      <c r="BY113" s="934"/>
      <c r="BZ113" s="934"/>
      <c r="CA113" s="934">
        <v>747108</v>
      </c>
      <c r="CB113" s="934"/>
      <c r="CC113" s="934"/>
      <c r="CD113" s="934"/>
      <c r="CE113" s="934"/>
      <c r="CF113" s="928">
        <v>4.0999999999999996</v>
      </c>
      <c r="CG113" s="929"/>
      <c r="CH113" s="929"/>
      <c r="CI113" s="929"/>
      <c r="CJ113" s="929"/>
      <c r="CK113" s="956"/>
      <c r="CL113" s="957"/>
      <c r="CM113" s="930" t="s">
        <v>460</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66" t="s">
        <v>455</v>
      </c>
      <c r="DH113" s="967"/>
      <c r="DI113" s="967"/>
      <c r="DJ113" s="967"/>
      <c r="DK113" s="968"/>
      <c r="DL113" s="969" t="s">
        <v>452</v>
      </c>
      <c r="DM113" s="967"/>
      <c r="DN113" s="967"/>
      <c r="DO113" s="967"/>
      <c r="DP113" s="968"/>
      <c r="DQ113" s="969" t="s">
        <v>395</v>
      </c>
      <c r="DR113" s="967"/>
      <c r="DS113" s="967"/>
      <c r="DT113" s="967"/>
      <c r="DU113" s="968"/>
      <c r="DV113" s="970" t="s">
        <v>461</v>
      </c>
      <c r="DW113" s="971"/>
      <c r="DX113" s="971"/>
      <c r="DY113" s="971"/>
      <c r="DZ113" s="972"/>
    </row>
    <row r="114" spans="1:130" s="230" customFormat="1" ht="26.25" customHeight="1" x14ac:dyDescent="0.15">
      <c r="A114" s="962"/>
      <c r="B114" s="963"/>
      <c r="C114" s="931" t="s">
        <v>462</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66">
        <v>611035</v>
      </c>
      <c r="AB114" s="967"/>
      <c r="AC114" s="967"/>
      <c r="AD114" s="967"/>
      <c r="AE114" s="968"/>
      <c r="AF114" s="969">
        <v>544462</v>
      </c>
      <c r="AG114" s="967"/>
      <c r="AH114" s="967"/>
      <c r="AI114" s="967"/>
      <c r="AJ114" s="968"/>
      <c r="AK114" s="969">
        <v>341814</v>
      </c>
      <c r="AL114" s="967"/>
      <c r="AM114" s="967"/>
      <c r="AN114" s="967"/>
      <c r="AO114" s="968"/>
      <c r="AP114" s="970">
        <v>1.9</v>
      </c>
      <c r="AQ114" s="971"/>
      <c r="AR114" s="971"/>
      <c r="AS114" s="971"/>
      <c r="AT114" s="972"/>
      <c r="AU114" s="917"/>
      <c r="AV114" s="918"/>
      <c r="AW114" s="918"/>
      <c r="AX114" s="918"/>
      <c r="AY114" s="918"/>
      <c r="AZ114" s="930" t="s">
        <v>463</v>
      </c>
      <c r="BA114" s="931"/>
      <c r="BB114" s="931"/>
      <c r="BC114" s="931"/>
      <c r="BD114" s="931"/>
      <c r="BE114" s="931"/>
      <c r="BF114" s="931"/>
      <c r="BG114" s="931"/>
      <c r="BH114" s="931"/>
      <c r="BI114" s="931"/>
      <c r="BJ114" s="931"/>
      <c r="BK114" s="931"/>
      <c r="BL114" s="931"/>
      <c r="BM114" s="931"/>
      <c r="BN114" s="931"/>
      <c r="BO114" s="931"/>
      <c r="BP114" s="932"/>
      <c r="BQ114" s="933">
        <v>792773</v>
      </c>
      <c r="BR114" s="934"/>
      <c r="BS114" s="934"/>
      <c r="BT114" s="934"/>
      <c r="BU114" s="934"/>
      <c r="BV114" s="934">
        <v>537582</v>
      </c>
      <c r="BW114" s="934"/>
      <c r="BX114" s="934"/>
      <c r="BY114" s="934"/>
      <c r="BZ114" s="934"/>
      <c r="CA114" s="934">
        <v>407312</v>
      </c>
      <c r="CB114" s="934"/>
      <c r="CC114" s="934"/>
      <c r="CD114" s="934"/>
      <c r="CE114" s="934"/>
      <c r="CF114" s="928">
        <v>2.2000000000000002</v>
      </c>
      <c r="CG114" s="929"/>
      <c r="CH114" s="929"/>
      <c r="CI114" s="929"/>
      <c r="CJ114" s="929"/>
      <c r="CK114" s="956"/>
      <c r="CL114" s="957"/>
      <c r="CM114" s="930" t="s">
        <v>464</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66" t="s">
        <v>395</v>
      </c>
      <c r="DH114" s="967"/>
      <c r="DI114" s="967"/>
      <c r="DJ114" s="967"/>
      <c r="DK114" s="968"/>
      <c r="DL114" s="969" t="s">
        <v>461</v>
      </c>
      <c r="DM114" s="967"/>
      <c r="DN114" s="967"/>
      <c r="DO114" s="967"/>
      <c r="DP114" s="968"/>
      <c r="DQ114" s="969" t="s">
        <v>461</v>
      </c>
      <c r="DR114" s="967"/>
      <c r="DS114" s="967"/>
      <c r="DT114" s="967"/>
      <c r="DU114" s="968"/>
      <c r="DV114" s="970" t="s">
        <v>447</v>
      </c>
      <c r="DW114" s="971"/>
      <c r="DX114" s="971"/>
      <c r="DY114" s="971"/>
      <c r="DZ114" s="972"/>
    </row>
    <row r="115" spans="1:130" s="230" customFormat="1" ht="26.25" customHeight="1" x14ac:dyDescent="0.15">
      <c r="A115" s="962"/>
      <c r="B115" s="963"/>
      <c r="C115" s="931" t="s">
        <v>465</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945" t="s">
        <v>448</v>
      </c>
      <c r="AB115" s="946"/>
      <c r="AC115" s="946"/>
      <c r="AD115" s="946"/>
      <c r="AE115" s="947"/>
      <c r="AF115" s="948" t="s">
        <v>466</v>
      </c>
      <c r="AG115" s="946"/>
      <c r="AH115" s="946"/>
      <c r="AI115" s="946"/>
      <c r="AJ115" s="947"/>
      <c r="AK115" s="948" t="s">
        <v>395</v>
      </c>
      <c r="AL115" s="946"/>
      <c r="AM115" s="946"/>
      <c r="AN115" s="946"/>
      <c r="AO115" s="947"/>
      <c r="AP115" s="949" t="s">
        <v>455</v>
      </c>
      <c r="AQ115" s="950"/>
      <c r="AR115" s="950"/>
      <c r="AS115" s="950"/>
      <c r="AT115" s="951"/>
      <c r="AU115" s="917"/>
      <c r="AV115" s="918"/>
      <c r="AW115" s="918"/>
      <c r="AX115" s="918"/>
      <c r="AY115" s="918"/>
      <c r="AZ115" s="930" t="s">
        <v>467</v>
      </c>
      <c r="BA115" s="931"/>
      <c r="BB115" s="931"/>
      <c r="BC115" s="931"/>
      <c r="BD115" s="931"/>
      <c r="BE115" s="931"/>
      <c r="BF115" s="931"/>
      <c r="BG115" s="931"/>
      <c r="BH115" s="931"/>
      <c r="BI115" s="931"/>
      <c r="BJ115" s="931"/>
      <c r="BK115" s="931"/>
      <c r="BL115" s="931"/>
      <c r="BM115" s="931"/>
      <c r="BN115" s="931"/>
      <c r="BO115" s="931"/>
      <c r="BP115" s="932"/>
      <c r="BQ115" s="933" t="s">
        <v>452</v>
      </c>
      <c r="BR115" s="934"/>
      <c r="BS115" s="934"/>
      <c r="BT115" s="934"/>
      <c r="BU115" s="934"/>
      <c r="BV115" s="934" t="s">
        <v>395</v>
      </c>
      <c r="BW115" s="934"/>
      <c r="BX115" s="934"/>
      <c r="BY115" s="934"/>
      <c r="BZ115" s="934"/>
      <c r="CA115" s="934" t="s">
        <v>395</v>
      </c>
      <c r="CB115" s="934"/>
      <c r="CC115" s="934"/>
      <c r="CD115" s="934"/>
      <c r="CE115" s="934"/>
      <c r="CF115" s="928" t="s">
        <v>395</v>
      </c>
      <c r="CG115" s="929"/>
      <c r="CH115" s="929"/>
      <c r="CI115" s="929"/>
      <c r="CJ115" s="929"/>
      <c r="CK115" s="956"/>
      <c r="CL115" s="957"/>
      <c r="CM115" s="930" t="s">
        <v>468</v>
      </c>
      <c r="CN115" s="931"/>
      <c r="CO115" s="931"/>
      <c r="CP115" s="931"/>
      <c r="CQ115" s="931"/>
      <c r="CR115" s="931"/>
      <c r="CS115" s="931"/>
      <c r="CT115" s="931"/>
      <c r="CU115" s="931"/>
      <c r="CV115" s="931"/>
      <c r="CW115" s="931"/>
      <c r="CX115" s="931"/>
      <c r="CY115" s="931"/>
      <c r="CZ115" s="931"/>
      <c r="DA115" s="931"/>
      <c r="DB115" s="931"/>
      <c r="DC115" s="931"/>
      <c r="DD115" s="931"/>
      <c r="DE115" s="931"/>
      <c r="DF115" s="932"/>
      <c r="DG115" s="966">
        <v>645463</v>
      </c>
      <c r="DH115" s="967"/>
      <c r="DI115" s="967"/>
      <c r="DJ115" s="967"/>
      <c r="DK115" s="968"/>
      <c r="DL115" s="969">
        <v>545535</v>
      </c>
      <c r="DM115" s="967"/>
      <c r="DN115" s="967"/>
      <c r="DO115" s="967"/>
      <c r="DP115" s="968"/>
      <c r="DQ115" s="969">
        <v>545940</v>
      </c>
      <c r="DR115" s="967"/>
      <c r="DS115" s="967"/>
      <c r="DT115" s="967"/>
      <c r="DU115" s="968"/>
      <c r="DV115" s="970">
        <v>3</v>
      </c>
      <c r="DW115" s="971"/>
      <c r="DX115" s="971"/>
      <c r="DY115" s="971"/>
      <c r="DZ115" s="972"/>
    </row>
    <row r="116" spans="1:130" s="230" customFormat="1" ht="26.25" customHeight="1" x14ac:dyDescent="0.15">
      <c r="A116" s="964"/>
      <c r="B116" s="965"/>
      <c r="C116" s="973" t="s">
        <v>469</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6" t="s">
        <v>470</v>
      </c>
      <c r="AB116" s="967"/>
      <c r="AC116" s="967"/>
      <c r="AD116" s="967"/>
      <c r="AE116" s="968"/>
      <c r="AF116" s="969" t="s">
        <v>452</v>
      </c>
      <c r="AG116" s="967"/>
      <c r="AH116" s="967"/>
      <c r="AI116" s="967"/>
      <c r="AJ116" s="968"/>
      <c r="AK116" s="969" t="s">
        <v>395</v>
      </c>
      <c r="AL116" s="967"/>
      <c r="AM116" s="967"/>
      <c r="AN116" s="967"/>
      <c r="AO116" s="968"/>
      <c r="AP116" s="970" t="s">
        <v>455</v>
      </c>
      <c r="AQ116" s="971"/>
      <c r="AR116" s="971"/>
      <c r="AS116" s="971"/>
      <c r="AT116" s="972"/>
      <c r="AU116" s="917"/>
      <c r="AV116" s="918"/>
      <c r="AW116" s="918"/>
      <c r="AX116" s="918"/>
      <c r="AY116" s="918"/>
      <c r="AZ116" s="975" t="s">
        <v>471</v>
      </c>
      <c r="BA116" s="976"/>
      <c r="BB116" s="976"/>
      <c r="BC116" s="976"/>
      <c r="BD116" s="976"/>
      <c r="BE116" s="976"/>
      <c r="BF116" s="976"/>
      <c r="BG116" s="976"/>
      <c r="BH116" s="976"/>
      <c r="BI116" s="976"/>
      <c r="BJ116" s="976"/>
      <c r="BK116" s="976"/>
      <c r="BL116" s="976"/>
      <c r="BM116" s="976"/>
      <c r="BN116" s="976"/>
      <c r="BO116" s="976"/>
      <c r="BP116" s="977"/>
      <c r="BQ116" s="933" t="s">
        <v>452</v>
      </c>
      <c r="BR116" s="934"/>
      <c r="BS116" s="934"/>
      <c r="BT116" s="934"/>
      <c r="BU116" s="934"/>
      <c r="BV116" s="934" t="s">
        <v>445</v>
      </c>
      <c r="BW116" s="934"/>
      <c r="BX116" s="934"/>
      <c r="BY116" s="934"/>
      <c r="BZ116" s="934"/>
      <c r="CA116" s="934" t="s">
        <v>455</v>
      </c>
      <c r="CB116" s="934"/>
      <c r="CC116" s="934"/>
      <c r="CD116" s="934"/>
      <c r="CE116" s="934"/>
      <c r="CF116" s="928" t="s">
        <v>395</v>
      </c>
      <c r="CG116" s="929"/>
      <c r="CH116" s="929"/>
      <c r="CI116" s="929"/>
      <c r="CJ116" s="929"/>
      <c r="CK116" s="956"/>
      <c r="CL116" s="957"/>
      <c r="CM116" s="930" t="s">
        <v>472</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66" t="s">
        <v>448</v>
      </c>
      <c r="DH116" s="967"/>
      <c r="DI116" s="967"/>
      <c r="DJ116" s="967"/>
      <c r="DK116" s="968"/>
      <c r="DL116" s="969" t="s">
        <v>395</v>
      </c>
      <c r="DM116" s="967"/>
      <c r="DN116" s="967"/>
      <c r="DO116" s="967"/>
      <c r="DP116" s="968"/>
      <c r="DQ116" s="969" t="s">
        <v>448</v>
      </c>
      <c r="DR116" s="967"/>
      <c r="DS116" s="967"/>
      <c r="DT116" s="967"/>
      <c r="DU116" s="968"/>
      <c r="DV116" s="970" t="s">
        <v>470</v>
      </c>
      <c r="DW116" s="971"/>
      <c r="DX116" s="971"/>
      <c r="DY116" s="971"/>
      <c r="DZ116" s="972"/>
    </row>
    <row r="117" spans="1:130" s="230" customFormat="1" ht="26.25" customHeight="1" x14ac:dyDescent="0.15">
      <c r="A117" s="921" t="s">
        <v>189</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5" t="s">
        <v>473</v>
      </c>
      <c r="Z117" s="903"/>
      <c r="AA117" s="986">
        <v>3690474</v>
      </c>
      <c r="AB117" s="987"/>
      <c r="AC117" s="987"/>
      <c r="AD117" s="987"/>
      <c r="AE117" s="988"/>
      <c r="AF117" s="989">
        <v>3574007</v>
      </c>
      <c r="AG117" s="987"/>
      <c r="AH117" s="987"/>
      <c r="AI117" s="987"/>
      <c r="AJ117" s="988"/>
      <c r="AK117" s="989">
        <v>3318123</v>
      </c>
      <c r="AL117" s="987"/>
      <c r="AM117" s="987"/>
      <c r="AN117" s="987"/>
      <c r="AO117" s="988"/>
      <c r="AP117" s="990"/>
      <c r="AQ117" s="991"/>
      <c r="AR117" s="991"/>
      <c r="AS117" s="991"/>
      <c r="AT117" s="992"/>
      <c r="AU117" s="917"/>
      <c r="AV117" s="918"/>
      <c r="AW117" s="918"/>
      <c r="AX117" s="918"/>
      <c r="AY117" s="918"/>
      <c r="AZ117" s="982" t="s">
        <v>474</v>
      </c>
      <c r="BA117" s="983"/>
      <c r="BB117" s="983"/>
      <c r="BC117" s="983"/>
      <c r="BD117" s="983"/>
      <c r="BE117" s="983"/>
      <c r="BF117" s="983"/>
      <c r="BG117" s="983"/>
      <c r="BH117" s="983"/>
      <c r="BI117" s="983"/>
      <c r="BJ117" s="983"/>
      <c r="BK117" s="983"/>
      <c r="BL117" s="983"/>
      <c r="BM117" s="983"/>
      <c r="BN117" s="983"/>
      <c r="BO117" s="983"/>
      <c r="BP117" s="984"/>
      <c r="BQ117" s="933" t="s">
        <v>466</v>
      </c>
      <c r="BR117" s="934"/>
      <c r="BS117" s="934"/>
      <c r="BT117" s="934"/>
      <c r="BU117" s="934"/>
      <c r="BV117" s="934" t="s">
        <v>466</v>
      </c>
      <c r="BW117" s="934"/>
      <c r="BX117" s="934"/>
      <c r="BY117" s="934"/>
      <c r="BZ117" s="934"/>
      <c r="CA117" s="934" t="s">
        <v>455</v>
      </c>
      <c r="CB117" s="934"/>
      <c r="CC117" s="934"/>
      <c r="CD117" s="934"/>
      <c r="CE117" s="934"/>
      <c r="CF117" s="928" t="s">
        <v>461</v>
      </c>
      <c r="CG117" s="929"/>
      <c r="CH117" s="929"/>
      <c r="CI117" s="929"/>
      <c r="CJ117" s="929"/>
      <c r="CK117" s="956"/>
      <c r="CL117" s="957"/>
      <c r="CM117" s="930" t="s">
        <v>475</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66" t="s">
        <v>395</v>
      </c>
      <c r="DH117" s="967"/>
      <c r="DI117" s="967"/>
      <c r="DJ117" s="967"/>
      <c r="DK117" s="968"/>
      <c r="DL117" s="969" t="s">
        <v>470</v>
      </c>
      <c r="DM117" s="967"/>
      <c r="DN117" s="967"/>
      <c r="DO117" s="967"/>
      <c r="DP117" s="968"/>
      <c r="DQ117" s="969" t="s">
        <v>448</v>
      </c>
      <c r="DR117" s="967"/>
      <c r="DS117" s="967"/>
      <c r="DT117" s="967"/>
      <c r="DU117" s="968"/>
      <c r="DV117" s="970" t="s">
        <v>447</v>
      </c>
      <c r="DW117" s="971"/>
      <c r="DX117" s="971"/>
      <c r="DY117" s="971"/>
      <c r="DZ117" s="972"/>
    </row>
    <row r="118" spans="1:130" s="230" customFormat="1" ht="26.25" customHeight="1" x14ac:dyDescent="0.15">
      <c r="A118" s="921" t="s">
        <v>440</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437</v>
      </c>
      <c r="AB118" s="902"/>
      <c r="AC118" s="902"/>
      <c r="AD118" s="902"/>
      <c r="AE118" s="903"/>
      <c r="AF118" s="901" t="s">
        <v>438</v>
      </c>
      <c r="AG118" s="902"/>
      <c r="AH118" s="902"/>
      <c r="AI118" s="902"/>
      <c r="AJ118" s="903"/>
      <c r="AK118" s="901" t="s">
        <v>309</v>
      </c>
      <c r="AL118" s="902"/>
      <c r="AM118" s="902"/>
      <c r="AN118" s="902"/>
      <c r="AO118" s="903"/>
      <c r="AP118" s="978" t="s">
        <v>439</v>
      </c>
      <c r="AQ118" s="979"/>
      <c r="AR118" s="979"/>
      <c r="AS118" s="979"/>
      <c r="AT118" s="980"/>
      <c r="AU118" s="917"/>
      <c r="AV118" s="918"/>
      <c r="AW118" s="918"/>
      <c r="AX118" s="918"/>
      <c r="AY118" s="918"/>
      <c r="AZ118" s="981" t="s">
        <v>476</v>
      </c>
      <c r="BA118" s="973"/>
      <c r="BB118" s="973"/>
      <c r="BC118" s="973"/>
      <c r="BD118" s="973"/>
      <c r="BE118" s="973"/>
      <c r="BF118" s="973"/>
      <c r="BG118" s="973"/>
      <c r="BH118" s="973"/>
      <c r="BI118" s="973"/>
      <c r="BJ118" s="973"/>
      <c r="BK118" s="973"/>
      <c r="BL118" s="973"/>
      <c r="BM118" s="973"/>
      <c r="BN118" s="973"/>
      <c r="BO118" s="973"/>
      <c r="BP118" s="974"/>
      <c r="BQ118" s="1007" t="s">
        <v>395</v>
      </c>
      <c r="BR118" s="1008"/>
      <c r="BS118" s="1008"/>
      <c r="BT118" s="1008"/>
      <c r="BU118" s="1008"/>
      <c r="BV118" s="1008" t="s">
        <v>455</v>
      </c>
      <c r="BW118" s="1008"/>
      <c r="BX118" s="1008"/>
      <c r="BY118" s="1008"/>
      <c r="BZ118" s="1008"/>
      <c r="CA118" s="1008" t="s">
        <v>395</v>
      </c>
      <c r="CB118" s="1008"/>
      <c r="CC118" s="1008"/>
      <c r="CD118" s="1008"/>
      <c r="CE118" s="1008"/>
      <c r="CF118" s="928" t="s">
        <v>395</v>
      </c>
      <c r="CG118" s="929"/>
      <c r="CH118" s="929"/>
      <c r="CI118" s="929"/>
      <c r="CJ118" s="929"/>
      <c r="CK118" s="956"/>
      <c r="CL118" s="957"/>
      <c r="CM118" s="930" t="s">
        <v>477</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66" t="s">
        <v>451</v>
      </c>
      <c r="DH118" s="967"/>
      <c r="DI118" s="967"/>
      <c r="DJ118" s="967"/>
      <c r="DK118" s="968"/>
      <c r="DL118" s="969" t="s">
        <v>455</v>
      </c>
      <c r="DM118" s="967"/>
      <c r="DN118" s="967"/>
      <c r="DO118" s="967"/>
      <c r="DP118" s="968"/>
      <c r="DQ118" s="969" t="s">
        <v>395</v>
      </c>
      <c r="DR118" s="967"/>
      <c r="DS118" s="967"/>
      <c r="DT118" s="967"/>
      <c r="DU118" s="968"/>
      <c r="DV118" s="970" t="s">
        <v>470</v>
      </c>
      <c r="DW118" s="971"/>
      <c r="DX118" s="971"/>
      <c r="DY118" s="971"/>
      <c r="DZ118" s="972"/>
    </row>
    <row r="119" spans="1:130" s="230" customFormat="1" ht="26.25" customHeight="1" x14ac:dyDescent="0.15">
      <c r="A119" s="1064" t="s">
        <v>443</v>
      </c>
      <c r="B119" s="955"/>
      <c r="C119" s="937" t="s">
        <v>444</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470</v>
      </c>
      <c r="AB119" s="909"/>
      <c r="AC119" s="909"/>
      <c r="AD119" s="909"/>
      <c r="AE119" s="910"/>
      <c r="AF119" s="911" t="s">
        <v>448</v>
      </c>
      <c r="AG119" s="909"/>
      <c r="AH119" s="909"/>
      <c r="AI119" s="909"/>
      <c r="AJ119" s="910"/>
      <c r="AK119" s="911" t="s">
        <v>466</v>
      </c>
      <c r="AL119" s="909"/>
      <c r="AM119" s="909"/>
      <c r="AN119" s="909"/>
      <c r="AO119" s="910"/>
      <c r="AP119" s="912" t="s">
        <v>466</v>
      </c>
      <c r="AQ119" s="913"/>
      <c r="AR119" s="913"/>
      <c r="AS119" s="913"/>
      <c r="AT119" s="914"/>
      <c r="AU119" s="919"/>
      <c r="AV119" s="920"/>
      <c r="AW119" s="920"/>
      <c r="AX119" s="920"/>
      <c r="AY119" s="920"/>
      <c r="AZ119" s="251" t="s">
        <v>189</v>
      </c>
      <c r="BA119" s="251"/>
      <c r="BB119" s="251"/>
      <c r="BC119" s="251"/>
      <c r="BD119" s="251"/>
      <c r="BE119" s="251"/>
      <c r="BF119" s="251"/>
      <c r="BG119" s="251"/>
      <c r="BH119" s="251"/>
      <c r="BI119" s="251"/>
      <c r="BJ119" s="251"/>
      <c r="BK119" s="251"/>
      <c r="BL119" s="251"/>
      <c r="BM119" s="251"/>
      <c r="BN119" s="251"/>
      <c r="BO119" s="985" t="s">
        <v>478</v>
      </c>
      <c r="BP119" s="1013"/>
      <c r="BQ119" s="1007">
        <v>33378613</v>
      </c>
      <c r="BR119" s="1008"/>
      <c r="BS119" s="1008"/>
      <c r="BT119" s="1008"/>
      <c r="BU119" s="1008"/>
      <c r="BV119" s="1008">
        <v>31220056</v>
      </c>
      <c r="BW119" s="1008"/>
      <c r="BX119" s="1008"/>
      <c r="BY119" s="1008"/>
      <c r="BZ119" s="1008"/>
      <c r="CA119" s="1008">
        <v>28645469</v>
      </c>
      <c r="CB119" s="1008"/>
      <c r="CC119" s="1008"/>
      <c r="CD119" s="1008"/>
      <c r="CE119" s="1008"/>
      <c r="CF119" s="1009"/>
      <c r="CG119" s="1010"/>
      <c r="CH119" s="1010"/>
      <c r="CI119" s="1010"/>
      <c r="CJ119" s="1011"/>
      <c r="CK119" s="958"/>
      <c r="CL119" s="959"/>
      <c r="CM119" s="981" t="s">
        <v>479</v>
      </c>
      <c r="CN119" s="973"/>
      <c r="CO119" s="973"/>
      <c r="CP119" s="973"/>
      <c r="CQ119" s="973"/>
      <c r="CR119" s="973"/>
      <c r="CS119" s="973"/>
      <c r="CT119" s="973"/>
      <c r="CU119" s="973"/>
      <c r="CV119" s="973"/>
      <c r="CW119" s="973"/>
      <c r="CX119" s="973"/>
      <c r="CY119" s="973"/>
      <c r="CZ119" s="973"/>
      <c r="DA119" s="973"/>
      <c r="DB119" s="973"/>
      <c r="DC119" s="973"/>
      <c r="DD119" s="973"/>
      <c r="DE119" s="973"/>
      <c r="DF119" s="974"/>
      <c r="DG119" s="1012" t="s">
        <v>470</v>
      </c>
      <c r="DH119" s="994"/>
      <c r="DI119" s="994"/>
      <c r="DJ119" s="994"/>
      <c r="DK119" s="995"/>
      <c r="DL119" s="993" t="s">
        <v>395</v>
      </c>
      <c r="DM119" s="994"/>
      <c r="DN119" s="994"/>
      <c r="DO119" s="994"/>
      <c r="DP119" s="995"/>
      <c r="DQ119" s="993" t="s">
        <v>395</v>
      </c>
      <c r="DR119" s="994"/>
      <c r="DS119" s="994"/>
      <c r="DT119" s="994"/>
      <c r="DU119" s="995"/>
      <c r="DV119" s="996" t="s">
        <v>451</v>
      </c>
      <c r="DW119" s="997"/>
      <c r="DX119" s="997"/>
      <c r="DY119" s="997"/>
      <c r="DZ119" s="998"/>
    </row>
    <row r="120" spans="1:130" s="230" customFormat="1" ht="26.25" customHeight="1" x14ac:dyDescent="0.15">
      <c r="A120" s="1065"/>
      <c r="B120" s="957"/>
      <c r="C120" s="930" t="s">
        <v>450</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395</v>
      </c>
      <c r="AB120" s="967"/>
      <c r="AC120" s="967"/>
      <c r="AD120" s="967"/>
      <c r="AE120" s="968"/>
      <c r="AF120" s="969" t="s">
        <v>451</v>
      </c>
      <c r="AG120" s="967"/>
      <c r="AH120" s="967"/>
      <c r="AI120" s="967"/>
      <c r="AJ120" s="968"/>
      <c r="AK120" s="969" t="s">
        <v>447</v>
      </c>
      <c r="AL120" s="967"/>
      <c r="AM120" s="967"/>
      <c r="AN120" s="967"/>
      <c r="AO120" s="968"/>
      <c r="AP120" s="970" t="s">
        <v>395</v>
      </c>
      <c r="AQ120" s="971"/>
      <c r="AR120" s="971"/>
      <c r="AS120" s="971"/>
      <c r="AT120" s="972"/>
      <c r="AU120" s="999" t="s">
        <v>480</v>
      </c>
      <c r="AV120" s="1000"/>
      <c r="AW120" s="1000"/>
      <c r="AX120" s="1000"/>
      <c r="AY120" s="1001"/>
      <c r="AZ120" s="937" t="s">
        <v>481</v>
      </c>
      <c r="BA120" s="906"/>
      <c r="BB120" s="906"/>
      <c r="BC120" s="906"/>
      <c r="BD120" s="906"/>
      <c r="BE120" s="906"/>
      <c r="BF120" s="906"/>
      <c r="BG120" s="906"/>
      <c r="BH120" s="906"/>
      <c r="BI120" s="906"/>
      <c r="BJ120" s="906"/>
      <c r="BK120" s="906"/>
      <c r="BL120" s="906"/>
      <c r="BM120" s="906"/>
      <c r="BN120" s="906"/>
      <c r="BO120" s="906"/>
      <c r="BP120" s="907"/>
      <c r="BQ120" s="938">
        <v>12350125</v>
      </c>
      <c r="BR120" s="939"/>
      <c r="BS120" s="939"/>
      <c r="BT120" s="939"/>
      <c r="BU120" s="939"/>
      <c r="BV120" s="939">
        <v>14903631</v>
      </c>
      <c r="BW120" s="939"/>
      <c r="BX120" s="939"/>
      <c r="BY120" s="939"/>
      <c r="BZ120" s="939"/>
      <c r="CA120" s="939">
        <v>17866643</v>
      </c>
      <c r="CB120" s="939"/>
      <c r="CC120" s="939"/>
      <c r="CD120" s="939"/>
      <c r="CE120" s="939"/>
      <c r="CF120" s="952">
        <v>97.9</v>
      </c>
      <c r="CG120" s="953"/>
      <c r="CH120" s="953"/>
      <c r="CI120" s="953"/>
      <c r="CJ120" s="953"/>
      <c r="CK120" s="1014" t="s">
        <v>482</v>
      </c>
      <c r="CL120" s="1015"/>
      <c r="CM120" s="1015"/>
      <c r="CN120" s="1015"/>
      <c r="CO120" s="1016"/>
      <c r="CP120" s="1022" t="s">
        <v>483</v>
      </c>
      <c r="CQ120" s="1023"/>
      <c r="CR120" s="1023"/>
      <c r="CS120" s="1023"/>
      <c r="CT120" s="1023"/>
      <c r="CU120" s="1023"/>
      <c r="CV120" s="1023"/>
      <c r="CW120" s="1023"/>
      <c r="CX120" s="1023"/>
      <c r="CY120" s="1023"/>
      <c r="CZ120" s="1023"/>
      <c r="DA120" s="1023"/>
      <c r="DB120" s="1023"/>
      <c r="DC120" s="1023"/>
      <c r="DD120" s="1023"/>
      <c r="DE120" s="1023"/>
      <c r="DF120" s="1024"/>
      <c r="DG120" s="938">
        <v>3735118</v>
      </c>
      <c r="DH120" s="939"/>
      <c r="DI120" s="939"/>
      <c r="DJ120" s="939"/>
      <c r="DK120" s="939"/>
      <c r="DL120" s="939">
        <v>3494025</v>
      </c>
      <c r="DM120" s="939"/>
      <c r="DN120" s="939"/>
      <c r="DO120" s="939"/>
      <c r="DP120" s="939"/>
      <c r="DQ120" s="939">
        <v>3304871</v>
      </c>
      <c r="DR120" s="939"/>
      <c r="DS120" s="939"/>
      <c r="DT120" s="939"/>
      <c r="DU120" s="939"/>
      <c r="DV120" s="940">
        <v>18.100000000000001</v>
      </c>
      <c r="DW120" s="940"/>
      <c r="DX120" s="940"/>
      <c r="DY120" s="940"/>
      <c r="DZ120" s="941"/>
    </row>
    <row r="121" spans="1:130" s="230" customFormat="1" ht="26.25" customHeight="1" x14ac:dyDescent="0.15">
      <c r="A121" s="1065"/>
      <c r="B121" s="957"/>
      <c r="C121" s="982" t="s">
        <v>484</v>
      </c>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4"/>
      <c r="AA121" s="966" t="s">
        <v>448</v>
      </c>
      <c r="AB121" s="967"/>
      <c r="AC121" s="967"/>
      <c r="AD121" s="967"/>
      <c r="AE121" s="968"/>
      <c r="AF121" s="969" t="s">
        <v>451</v>
      </c>
      <c r="AG121" s="967"/>
      <c r="AH121" s="967"/>
      <c r="AI121" s="967"/>
      <c r="AJ121" s="968"/>
      <c r="AK121" s="969" t="s">
        <v>455</v>
      </c>
      <c r="AL121" s="967"/>
      <c r="AM121" s="967"/>
      <c r="AN121" s="967"/>
      <c r="AO121" s="968"/>
      <c r="AP121" s="970" t="s">
        <v>455</v>
      </c>
      <c r="AQ121" s="971"/>
      <c r="AR121" s="971"/>
      <c r="AS121" s="971"/>
      <c r="AT121" s="972"/>
      <c r="AU121" s="1002"/>
      <c r="AV121" s="1003"/>
      <c r="AW121" s="1003"/>
      <c r="AX121" s="1003"/>
      <c r="AY121" s="1004"/>
      <c r="AZ121" s="930" t="s">
        <v>485</v>
      </c>
      <c r="BA121" s="931"/>
      <c r="BB121" s="931"/>
      <c r="BC121" s="931"/>
      <c r="BD121" s="931"/>
      <c r="BE121" s="931"/>
      <c r="BF121" s="931"/>
      <c r="BG121" s="931"/>
      <c r="BH121" s="931"/>
      <c r="BI121" s="931"/>
      <c r="BJ121" s="931"/>
      <c r="BK121" s="931"/>
      <c r="BL121" s="931"/>
      <c r="BM121" s="931"/>
      <c r="BN121" s="931"/>
      <c r="BO121" s="931"/>
      <c r="BP121" s="932"/>
      <c r="BQ121" s="933">
        <v>2605454</v>
      </c>
      <c r="BR121" s="934"/>
      <c r="BS121" s="934"/>
      <c r="BT121" s="934"/>
      <c r="BU121" s="934"/>
      <c r="BV121" s="934">
        <v>2545647</v>
      </c>
      <c r="BW121" s="934"/>
      <c r="BX121" s="934"/>
      <c r="BY121" s="934"/>
      <c r="BZ121" s="934"/>
      <c r="CA121" s="934">
        <v>1941696</v>
      </c>
      <c r="CB121" s="934"/>
      <c r="CC121" s="934"/>
      <c r="CD121" s="934"/>
      <c r="CE121" s="934"/>
      <c r="CF121" s="928">
        <v>10.6</v>
      </c>
      <c r="CG121" s="929"/>
      <c r="CH121" s="929"/>
      <c r="CI121" s="929"/>
      <c r="CJ121" s="929"/>
      <c r="CK121" s="1017"/>
      <c r="CL121" s="1018"/>
      <c r="CM121" s="1018"/>
      <c r="CN121" s="1018"/>
      <c r="CO121" s="1019"/>
      <c r="CP121" s="1027" t="s">
        <v>486</v>
      </c>
      <c r="CQ121" s="1028"/>
      <c r="CR121" s="1028"/>
      <c r="CS121" s="1028"/>
      <c r="CT121" s="1028"/>
      <c r="CU121" s="1028"/>
      <c r="CV121" s="1028"/>
      <c r="CW121" s="1028"/>
      <c r="CX121" s="1028"/>
      <c r="CY121" s="1028"/>
      <c r="CZ121" s="1028"/>
      <c r="DA121" s="1028"/>
      <c r="DB121" s="1028"/>
      <c r="DC121" s="1028"/>
      <c r="DD121" s="1028"/>
      <c r="DE121" s="1028"/>
      <c r="DF121" s="1029"/>
      <c r="DG121" s="933">
        <v>824851</v>
      </c>
      <c r="DH121" s="934"/>
      <c r="DI121" s="934"/>
      <c r="DJ121" s="934"/>
      <c r="DK121" s="934"/>
      <c r="DL121" s="934">
        <v>702969</v>
      </c>
      <c r="DM121" s="934"/>
      <c r="DN121" s="934"/>
      <c r="DO121" s="934"/>
      <c r="DP121" s="934"/>
      <c r="DQ121" s="934">
        <v>587331</v>
      </c>
      <c r="DR121" s="934"/>
      <c r="DS121" s="934"/>
      <c r="DT121" s="934"/>
      <c r="DU121" s="934"/>
      <c r="DV121" s="935">
        <v>3.2</v>
      </c>
      <c r="DW121" s="935"/>
      <c r="DX121" s="935"/>
      <c r="DY121" s="935"/>
      <c r="DZ121" s="936"/>
    </row>
    <row r="122" spans="1:130" s="230" customFormat="1" ht="26.25" customHeight="1" x14ac:dyDescent="0.15">
      <c r="A122" s="1065"/>
      <c r="B122" s="957"/>
      <c r="C122" s="930" t="s">
        <v>464</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448</v>
      </c>
      <c r="AB122" s="967"/>
      <c r="AC122" s="967"/>
      <c r="AD122" s="967"/>
      <c r="AE122" s="968"/>
      <c r="AF122" s="969" t="s">
        <v>395</v>
      </c>
      <c r="AG122" s="967"/>
      <c r="AH122" s="967"/>
      <c r="AI122" s="967"/>
      <c r="AJ122" s="968"/>
      <c r="AK122" s="969" t="s">
        <v>470</v>
      </c>
      <c r="AL122" s="967"/>
      <c r="AM122" s="967"/>
      <c r="AN122" s="967"/>
      <c r="AO122" s="968"/>
      <c r="AP122" s="970" t="s">
        <v>448</v>
      </c>
      <c r="AQ122" s="971"/>
      <c r="AR122" s="971"/>
      <c r="AS122" s="971"/>
      <c r="AT122" s="972"/>
      <c r="AU122" s="1002"/>
      <c r="AV122" s="1003"/>
      <c r="AW122" s="1003"/>
      <c r="AX122" s="1003"/>
      <c r="AY122" s="1004"/>
      <c r="AZ122" s="981" t="s">
        <v>487</v>
      </c>
      <c r="BA122" s="973"/>
      <c r="BB122" s="973"/>
      <c r="BC122" s="973"/>
      <c r="BD122" s="973"/>
      <c r="BE122" s="973"/>
      <c r="BF122" s="973"/>
      <c r="BG122" s="973"/>
      <c r="BH122" s="973"/>
      <c r="BI122" s="973"/>
      <c r="BJ122" s="973"/>
      <c r="BK122" s="973"/>
      <c r="BL122" s="973"/>
      <c r="BM122" s="973"/>
      <c r="BN122" s="973"/>
      <c r="BO122" s="973"/>
      <c r="BP122" s="974"/>
      <c r="BQ122" s="1007">
        <v>25177385</v>
      </c>
      <c r="BR122" s="1008"/>
      <c r="BS122" s="1008"/>
      <c r="BT122" s="1008"/>
      <c r="BU122" s="1008"/>
      <c r="BV122" s="1008">
        <v>24420799</v>
      </c>
      <c r="BW122" s="1008"/>
      <c r="BX122" s="1008"/>
      <c r="BY122" s="1008"/>
      <c r="BZ122" s="1008"/>
      <c r="CA122" s="1008">
        <v>22891212</v>
      </c>
      <c r="CB122" s="1008"/>
      <c r="CC122" s="1008"/>
      <c r="CD122" s="1008"/>
      <c r="CE122" s="1008"/>
      <c r="CF122" s="1025">
        <v>125.5</v>
      </c>
      <c r="CG122" s="1026"/>
      <c r="CH122" s="1026"/>
      <c r="CI122" s="1026"/>
      <c r="CJ122" s="1026"/>
      <c r="CK122" s="1017"/>
      <c r="CL122" s="1018"/>
      <c r="CM122" s="1018"/>
      <c r="CN122" s="1018"/>
      <c r="CO122" s="1019"/>
      <c r="CP122" s="1027" t="s">
        <v>488</v>
      </c>
      <c r="CQ122" s="1028"/>
      <c r="CR122" s="1028"/>
      <c r="CS122" s="1028"/>
      <c r="CT122" s="1028"/>
      <c r="CU122" s="1028"/>
      <c r="CV122" s="1028"/>
      <c r="CW122" s="1028"/>
      <c r="CX122" s="1028"/>
      <c r="CY122" s="1028"/>
      <c r="CZ122" s="1028"/>
      <c r="DA122" s="1028"/>
      <c r="DB122" s="1028"/>
      <c r="DC122" s="1028"/>
      <c r="DD122" s="1028"/>
      <c r="DE122" s="1028"/>
      <c r="DF122" s="1029"/>
      <c r="DG122" s="933" t="s">
        <v>455</v>
      </c>
      <c r="DH122" s="934"/>
      <c r="DI122" s="934"/>
      <c r="DJ122" s="934"/>
      <c r="DK122" s="934"/>
      <c r="DL122" s="934" t="s">
        <v>395</v>
      </c>
      <c r="DM122" s="934"/>
      <c r="DN122" s="934"/>
      <c r="DO122" s="934"/>
      <c r="DP122" s="934"/>
      <c r="DQ122" s="934" t="s">
        <v>455</v>
      </c>
      <c r="DR122" s="934"/>
      <c r="DS122" s="934"/>
      <c r="DT122" s="934"/>
      <c r="DU122" s="934"/>
      <c r="DV122" s="935" t="s">
        <v>395</v>
      </c>
      <c r="DW122" s="935"/>
      <c r="DX122" s="935"/>
      <c r="DY122" s="935"/>
      <c r="DZ122" s="936"/>
    </row>
    <row r="123" spans="1:130" s="230" customFormat="1" ht="26.25" customHeight="1" x14ac:dyDescent="0.15">
      <c r="A123" s="1065"/>
      <c r="B123" s="957"/>
      <c r="C123" s="930" t="s">
        <v>472</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t="s">
        <v>395</v>
      </c>
      <c r="AB123" s="967"/>
      <c r="AC123" s="967"/>
      <c r="AD123" s="967"/>
      <c r="AE123" s="968"/>
      <c r="AF123" s="969" t="s">
        <v>455</v>
      </c>
      <c r="AG123" s="967"/>
      <c r="AH123" s="967"/>
      <c r="AI123" s="967"/>
      <c r="AJ123" s="968"/>
      <c r="AK123" s="969" t="s">
        <v>448</v>
      </c>
      <c r="AL123" s="967"/>
      <c r="AM123" s="967"/>
      <c r="AN123" s="967"/>
      <c r="AO123" s="968"/>
      <c r="AP123" s="970" t="s">
        <v>455</v>
      </c>
      <c r="AQ123" s="971"/>
      <c r="AR123" s="971"/>
      <c r="AS123" s="971"/>
      <c r="AT123" s="972"/>
      <c r="AU123" s="1005"/>
      <c r="AV123" s="1006"/>
      <c r="AW123" s="1006"/>
      <c r="AX123" s="1006"/>
      <c r="AY123" s="1006"/>
      <c r="AZ123" s="251" t="s">
        <v>189</v>
      </c>
      <c r="BA123" s="251"/>
      <c r="BB123" s="251"/>
      <c r="BC123" s="251"/>
      <c r="BD123" s="251"/>
      <c r="BE123" s="251"/>
      <c r="BF123" s="251"/>
      <c r="BG123" s="251"/>
      <c r="BH123" s="251"/>
      <c r="BI123" s="251"/>
      <c r="BJ123" s="251"/>
      <c r="BK123" s="251"/>
      <c r="BL123" s="251"/>
      <c r="BM123" s="251"/>
      <c r="BN123" s="251"/>
      <c r="BO123" s="985" t="s">
        <v>489</v>
      </c>
      <c r="BP123" s="1013"/>
      <c r="BQ123" s="1071">
        <v>40132964</v>
      </c>
      <c r="BR123" s="1072"/>
      <c r="BS123" s="1072"/>
      <c r="BT123" s="1072"/>
      <c r="BU123" s="1072"/>
      <c r="BV123" s="1072">
        <v>41870077</v>
      </c>
      <c r="BW123" s="1072"/>
      <c r="BX123" s="1072"/>
      <c r="BY123" s="1072"/>
      <c r="BZ123" s="1072"/>
      <c r="CA123" s="1072">
        <v>42699551</v>
      </c>
      <c r="CB123" s="1072"/>
      <c r="CC123" s="1072"/>
      <c r="CD123" s="1072"/>
      <c r="CE123" s="1072"/>
      <c r="CF123" s="1009"/>
      <c r="CG123" s="1010"/>
      <c r="CH123" s="1010"/>
      <c r="CI123" s="1010"/>
      <c r="CJ123" s="1011"/>
      <c r="CK123" s="1017"/>
      <c r="CL123" s="1018"/>
      <c r="CM123" s="1018"/>
      <c r="CN123" s="1018"/>
      <c r="CO123" s="1019"/>
      <c r="CP123" s="1027"/>
      <c r="CQ123" s="1028"/>
      <c r="CR123" s="1028"/>
      <c r="CS123" s="1028"/>
      <c r="CT123" s="1028"/>
      <c r="CU123" s="1028"/>
      <c r="CV123" s="1028"/>
      <c r="CW123" s="1028"/>
      <c r="CX123" s="1028"/>
      <c r="CY123" s="1028"/>
      <c r="CZ123" s="1028"/>
      <c r="DA123" s="1028"/>
      <c r="DB123" s="1028"/>
      <c r="DC123" s="1028"/>
      <c r="DD123" s="1028"/>
      <c r="DE123" s="1028"/>
      <c r="DF123" s="1029"/>
      <c r="DG123" s="966"/>
      <c r="DH123" s="967"/>
      <c r="DI123" s="967"/>
      <c r="DJ123" s="967"/>
      <c r="DK123" s="968"/>
      <c r="DL123" s="969"/>
      <c r="DM123" s="967"/>
      <c r="DN123" s="967"/>
      <c r="DO123" s="967"/>
      <c r="DP123" s="968"/>
      <c r="DQ123" s="969"/>
      <c r="DR123" s="967"/>
      <c r="DS123" s="967"/>
      <c r="DT123" s="967"/>
      <c r="DU123" s="968"/>
      <c r="DV123" s="970"/>
      <c r="DW123" s="971"/>
      <c r="DX123" s="971"/>
      <c r="DY123" s="971"/>
      <c r="DZ123" s="972"/>
    </row>
    <row r="124" spans="1:130" s="230" customFormat="1" ht="26.25" customHeight="1" thickBot="1" x14ac:dyDescent="0.2">
      <c r="A124" s="1065"/>
      <c r="B124" s="957"/>
      <c r="C124" s="930" t="s">
        <v>475</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t="s">
        <v>448</v>
      </c>
      <c r="AB124" s="967"/>
      <c r="AC124" s="967"/>
      <c r="AD124" s="967"/>
      <c r="AE124" s="968"/>
      <c r="AF124" s="969" t="s">
        <v>451</v>
      </c>
      <c r="AG124" s="967"/>
      <c r="AH124" s="967"/>
      <c r="AI124" s="967"/>
      <c r="AJ124" s="968"/>
      <c r="AK124" s="969" t="s">
        <v>451</v>
      </c>
      <c r="AL124" s="967"/>
      <c r="AM124" s="967"/>
      <c r="AN124" s="967"/>
      <c r="AO124" s="968"/>
      <c r="AP124" s="970" t="s">
        <v>455</v>
      </c>
      <c r="AQ124" s="971"/>
      <c r="AR124" s="971"/>
      <c r="AS124" s="971"/>
      <c r="AT124" s="972"/>
      <c r="AU124" s="1067" t="s">
        <v>490</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t="s">
        <v>447</v>
      </c>
      <c r="BR124" s="1035"/>
      <c r="BS124" s="1035"/>
      <c r="BT124" s="1035"/>
      <c r="BU124" s="1035"/>
      <c r="BV124" s="1035" t="s">
        <v>448</v>
      </c>
      <c r="BW124" s="1035"/>
      <c r="BX124" s="1035"/>
      <c r="BY124" s="1035"/>
      <c r="BZ124" s="1035"/>
      <c r="CA124" s="1035" t="s">
        <v>451</v>
      </c>
      <c r="CB124" s="1035"/>
      <c r="CC124" s="1035"/>
      <c r="CD124" s="1035"/>
      <c r="CE124" s="1035"/>
      <c r="CF124" s="1036"/>
      <c r="CG124" s="1037"/>
      <c r="CH124" s="1037"/>
      <c r="CI124" s="1037"/>
      <c r="CJ124" s="1038"/>
      <c r="CK124" s="1020"/>
      <c r="CL124" s="1020"/>
      <c r="CM124" s="1020"/>
      <c r="CN124" s="1020"/>
      <c r="CO124" s="1021"/>
      <c r="CP124" s="1027" t="s">
        <v>491</v>
      </c>
      <c r="CQ124" s="1028"/>
      <c r="CR124" s="1028"/>
      <c r="CS124" s="1028"/>
      <c r="CT124" s="1028"/>
      <c r="CU124" s="1028"/>
      <c r="CV124" s="1028"/>
      <c r="CW124" s="1028"/>
      <c r="CX124" s="1028"/>
      <c r="CY124" s="1028"/>
      <c r="CZ124" s="1028"/>
      <c r="DA124" s="1028"/>
      <c r="DB124" s="1028"/>
      <c r="DC124" s="1028"/>
      <c r="DD124" s="1028"/>
      <c r="DE124" s="1028"/>
      <c r="DF124" s="1029"/>
      <c r="DG124" s="1012" t="s">
        <v>448</v>
      </c>
      <c r="DH124" s="994"/>
      <c r="DI124" s="994"/>
      <c r="DJ124" s="994"/>
      <c r="DK124" s="995"/>
      <c r="DL124" s="993" t="s">
        <v>448</v>
      </c>
      <c r="DM124" s="994"/>
      <c r="DN124" s="994"/>
      <c r="DO124" s="994"/>
      <c r="DP124" s="995"/>
      <c r="DQ124" s="993" t="s">
        <v>455</v>
      </c>
      <c r="DR124" s="994"/>
      <c r="DS124" s="994"/>
      <c r="DT124" s="994"/>
      <c r="DU124" s="995"/>
      <c r="DV124" s="996" t="s">
        <v>448</v>
      </c>
      <c r="DW124" s="997"/>
      <c r="DX124" s="997"/>
      <c r="DY124" s="997"/>
      <c r="DZ124" s="998"/>
    </row>
    <row r="125" spans="1:130" s="230" customFormat="1" ht="26.25" customHeight="1" x14ac:dyDescent="0.15">
      <c r="A125" s="1065"/>
      <c r="B125" s="957"/>
      <c r="C125" s="930" t="s">
        <v>477</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448</v>
      </c>
      <c r="AB125" s="967"/>
      <c r="AC125" s="967"/>
      <c r="AD125" s="967"/>
      <c r="AE125" s="968"/>
      <c r="AF125" s="969" t="s">
        <v>448</v>
      </c>
      <c r="AG125" s="967"/>
      <c r="AH125" s="967"/>
      <c r="AI125" s="967"/>
      <c r="AJ125" s="968"/>
      <c r="AK125" s="969" t="s">
        <v>455</v>
      </c>
      <c r="AL125" s="967"/>
      <c r="AM125" s="967"/>
      <c r="AN125" s="967"/>
      <c r="AO125" s="968"/>
      <c r="AP125" s="970" t="s">
        <v>455</v>
      </c>
      <c r="AQ125" s="971"/>
      <c r="AR125" s="971"/>
      <c r="AS125" s="971"/>
      <c r="AT125" s="972"/>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0" t="s">
        <v>492</v>
      </c>
      <c r="CL125" s="1015"/>
      <c r="CM125" s="1015"/>
      <c r="CN125" s="1015"/>
      <c r="CO125" s="1016"/>
      <c r="CP125" s="937" t="s">
        <v>493</v>
      </c>
      <c r="CQ125" s="906"/>
      <c r="CR125" s="906"/>
      <c r="CS125" s="906"/>
      <c r="CT125" s="906"/>
      <c r="CU125" s="906"/>
      <c r="CV125" s="906"/>
      <c r="CW125" s="906"/>
      <c r="CX125" s="906"/>
      <c r="CY125" s="906"/>
      <c r="CZ125" s="906"/>
      <c r="DA125" s="906"/>
      <c r="DB125" s="906"/>
      <c r="DC125" s="906"/>
      <c r="DD125" s="906"/>
      <c r="DE125" s="906"/>
      <c r="DF125" s="907"/>
      <c r="DG125" s="938" t="s">
        <v>455</v>
      </c>
      <c r="DH125" s="939"/>
      <c r="DI125" s="939"/>
      <c r="DJ125" s="939"/>
      <c r="DK125" s="939"/>
      <c r="DL125" s="939" t="s">
        <v>448</v>
      </c>
      <c r="DM125" s="939"/>
      <c r="DN125" s="939"/>
      <c r="DO125" s="939"/>
      <c r="DP125" s="939"/>
      <c r="DQ125" s="939" t="s">
        <v>448</v>
      </c>
      <c r="DR125" s="939"/>
      <c r="DS125" s="939"/>
      <c r="DT125" s="939"/>
      <c r="DU125" s="939"/>
      <c r="DV125" s="940" t="s">
        <v>448</v>
      </c>
      <c r="DW125" s="940"/>
      <c r="DX125" s="940"/>
      <c r="DY125" s="940"/>
      <c r="DZ125" s="941"/>
    </row>
    <row r="126" spans="1:130" s="230" customFormat="1" ht="26.25" customHeight="1" thickBot="1" x14ac:dyDescent="0.2">
      <c r="A126" s="1065"/>
      <c r="B126" s="957"/>
      <c r="C126" s="930" t="s">
        <v>479</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t="s">
        <v>448</v>
      </c>
      <c r="AB126" s="967"/>
      <c r="AC126" s="967"/>
      <c r="AD126" s="967"/>
      <c r="AE126" s="968"/>
      <c r="AF126" s="969" t="s">
        <v>455</v>
      </c>
      <c r="AG126" s="967"/>
      <c r="AH126" s="967"/>
      <c r="AI126" s="967"/>
      <c r="AJ126" s="968"/>
      <c r="AK126" s="969" t="s">
        <v>448</v>
      </c>
      <c r="AL126" s="967"/>
      <c r="AM126" s="967"/>
      <c r="AN126" s="967"/>
      <c r="AO126" s="968"/>
      <c r="AP126" s="970" t="s">
        <v>448</v>
      </c>
      <c r="AQ126" s="971"/>
      <c r="AR126" s="971"/>
      <c r="AS126" s="971"/>
      <c r="AT126" s="97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1"/>
      <c r="CL126" s="1018"/>
      <c r="CM126" s="1018"/>
      <c r="CN126" s="1018"/>
      <c r="CO126" s="1019"/>
      <c r="CP126" s="930" t="s">
        <v>494</v>
      </c>
      <c r="CQ126" s="931"/>
      <c r="CR126" s="931"/>
      <c r="CS126" s="931"/>
      <c r="CT126" s="931"/>
      <c r="CU126" s="931"/>
      <c r="CV126" s="931"/>
      <c r="CW126" s="931"/>
      <c r="CX126" s="931"/>
      <c r="CY126" s="931"/>
      <c r="CZ126" s="931"/>
      <c r="DA126" s="931"/>
      <c r="DB126" s="931"/>
      <c r="DC126" s="931"/>
      <c r="DD126" s="931"/>
      <c r="DE126" s="931"/>
      <c r="DF126" s="932"/>
      <c r="DG126" s="933" t="s">
        <v>448</v>
      </c>
      <c r="DH126" s="934"/>
      <c r="DI126" s="934"/>
      <c r="DJ126" s="934"/>
      <c r="DK126" s="934"/>
      <c r="DL126" s="934" t="s">
        <v>455</v>
      </c>
      <c r="DM126" s="934"/>
      <c r="DN126" s="934"/>
      <c r="DO126" s="934"/>
      <c r="DP126" s="934"/>
      <c r="DQ126" s="934" t="s">
        <v>448</v>
      </c>
      <c r="DR126" s="934"/>
      <c r="DS126" s="934"/>
      <c r="DT126" s="934"/>
      <c r="DU126" s="934"/>
      <c r="DV126" s="935" t="s">
        <v>448</v>
      </c>
      <c r="DW126" s="935"/>
      <c r="DX126" s="935"/>
      <c r="DY126" s="935"/>
      <c r="DZ126" s="936"/>
    </row>
    <row r="127" spans="1:130" s="230" customFormat="1" ht="26.25" customHeight="1" x14ac:dyDescent="0.15">
      <c r="A127" s="1066"/>
      <c r="B127" s="959"/>
      <c r="C127" s="981" t="s">
        <v>495</v>
      </c>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4"/>
      <c r="AA127" s="966" t="s">
        <v>448</v>
      </c>
      <c r="AB127" s="967"/>
      <c r="AC127" s="967"/>
      <c r="AD127" s="967"/>
      <c r="AE127" s="968"/>
      <c r="AF127" s="969" t="s">
        <v>455</v>
      </c>
      <c r="AG127" s="967"/>
      <c r="AH127" s="967"/>
      <c r="AI127" s="967"/>
      <c r="AJ127" s="968"/>
      <c r="AK127" s="969" t="s">
        <v>455</v>
      </c>
      <c r="AL127" s="967"/>
      <c r="AM127" s="967"/>
      <c r="AN127" s="967"/>
      <c r="AO127" s="968"/>
      <c r="AP127" s="970" t="s">
        <v>448</v>
      </c>
      <c r="AQ127" s="971"/>
      <c r="AR127" s="971"/>
      <c r="AS127" s="971"/>
      <c r="AT127" s="972"/>
      <c r="AU127" s="232"/>
      <c r="AV127" s="232"/>
      <c r="AW127" s="232"/>
      <c r="AX127" s="1039" t="s">
        <v>496</v>
      </c>
      <c r="AY127" s="1040"/>
      <c r="AZ127" s="1040"/>
      <c r="BA127" s="1040"/>
      <c r="BB127" s="1040"/>
      <c r="BC127" s="1040"/>
      <c r="BD127" s="1040"/>
      <c r="BE127" s="1041"/>
      <c r="BF127" s="1042" t="s">
        <v>497</v>
      </c>
      <c r="BG127" s="1040"/>
      <c r="BH127" s="1040"/>
      <c r="BI127" s="1040"/>
      <c r="BJ127" s="1040"/>
      <c r="BK127" s="1040"/>
      <c r="BL127" s="1041"/>
      <c r="BM127" s="1042" t="s">
        <v>498</v>
      </c>
      <c r="BN127" s="1040"/>
      <c r="BO127" s="1040"/>
      <c r="BP127" s="1040"/>
      <c r="BQ127" s="1040"/>
      <c r="BR127" s="1040"/>
      <c r="BS127" s="1041"/>
      <c r="BT127" s="1042" t="s">
        <v>499</v>
      </c>
      <c r="BU127" s="1040"/>
      <c r="BV127" s="1040"/>
      <c r="BW127" s="1040"/>
      <c r="BX127" s="1040"/>
      <c r="BY127" s="1040"/>
      <c r="BZ127" s="1063"/>
      <c r="CA127" s="232"/>
      <c r="CB127" s="232"/>
      <c r="CC127" s="232"/>
      <c r="CD127" s="255"/>
      <c r="CE127" s="255"/>
      <c r="CF127" s="255"/>
      <c r="CG127" s="232"/>
      <c r="CH127" s="232"/>
      <c r="CI127" s="232"/>
      <c r="CJ127" s="254"/>
      <c r="CK127" s="1031"/>
      <c r="CL127" s="1018"/>
      <c r="CM127" s="1018"/>
      <c r="CN127" s="1018"/>
      <c r="CO127" s="1019"/>
      <c r="CP127" s="930" t="s">
        <v>500</v>
      </c>
      <c r="CQ127" s="931"/>
      <c r="CR127" s="931"/>
      <c r="CS127" s="931"/>
      <c r="CT127" s="931"/>
      <c r="CU127" s="931"/>
      <c r="CV127" s="931"/>
      <c r="CW127" s="931"/>
      <c r="CX127" s="931"/>
      <c r="CY127" s="931"/>
      <c r="CZ127" s="931"/>
      <c r="DA127" s="931"/>
      <c r="DB127" s="931"/>
      <c r="DC127" s="931"/>
      <c r="DD127" s="931"/>
      <c r="DE127" s="931"/>
      <c r="DF127" s="932"/>
      <c r="DG127" s="933" t="s">
        <v>455</v>
      </c>
      <c r="DH127" s="934"/>
      <c r="DI127" s="934"/>
      <c r="DJ127" s="934"/>
      <c r="DK127" s="934"/>
      <c r="DL127" s="934" t="s">
        <v>455</v>
      </c>
      <c r="DM127" s="934"/>
      <c r="DN127" s="934"/>
      <c r="DO127" s="934"/>
      <c r="DP127" s="934"/>
      <c r="DQ127" s="934" t="s">
        <v>448</v>
      </c>
      <c r="DR127" s="934"/>
      <c r="DS127" s="934"/>
      <c r="DT127" s="934"/>
      <c r="DU127" s="934"/>
      <c r="DV127" s="935" t="s">
        <v>448</v>
      </c>
      <c r="DW127" s="935"/>
      <c r="DX127" s="935"/>
      <c r="DY127" s="935"/>
      <c r="DZ127" s="936"/>
    </row>
    <row r="128" spans="1:130" s="230" customFormat="1" ht="26.25" customHeight="1" thickBot="1" x14ac:dyDescent="0.2">
      <c r="A128" s="1049" t="s">
        <v>501</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502</v>
      </c>
      <c r="X128" s="1051"/>
      <c r="Y128" s="1051"/>
      <c r="Z128" s="1052"/>
      <c r="AA128" s="1053">
        <v>532390</v>
      </c>
      <c r="AB128" s="1054"/>
      <c r="AC128" s="1054"/>
      <c r="AD128" s="1054"/>
      <c r="AE128" s="1055"/>
      <c r="AF128" s="1056">
        <v>526057</v>
      </c>
      <c r="AG128" s="1054"/>
      <c r="AH128" s="1054"/>
      <c r="AI128" s="1054"/>
      <c r="AJ128" s="1055"/>
      <c r="AK128" s="1056">
        <v>513062</v>
      </c>
      <c r="AL128" s="1054"/>
      <c r="AM128" s="1054"/>
      <c r="AN128" s="1054"/>
      <c r="AO128" s="1055"/>
      <c r="AP128" s="1057"/>
      <c r="AQ128" s="1058"/>
      <c r="AR128" s="1058"/>
      <c r="AS128" s="1058"/>
      <c r="AT128" s="1059"/>
      <c r="AU128" s="232"/>
      <c r="AV128" s="232"/>
      <c r="AW128" s="232"/>
      <c r="AX128" s="905" t="s">
        <v>503</v>
      </c>
      <c r="AY128" s="906"/>
      <c r="AZ128" s="906"/>
      <c r="BA128" s="906"/>
      <c r="BB128" s="906"/>
      <c r="BC128" s="906"/>
      <c r="BD128" s="906"/>
      <c r="BE128" s="907"/>
      <c r="BF128" s="1060" t="s">
        <v>448</v>
      </c>
      <c r="BG128" s="1061"/>
      <c r="BH128" s="1061"/>
      <c r="BI128" s="1061"/>
      <c r="BJ128" s="1061"/>
      <c r="BK128" s="1061"/>
      <c r="BL128" s="1062"/>
      <c r="BM128" s="1060">
        <v>12.45</v>
      </c>
      <c r="BN128" s="1061"/>
      <c r="BO128" s="1061"/>
      <c r="BP128" s="1061"/>
      <c r="BQ128" s="1061"/>
      <c r="BR128" s="1061"/>
      <c r="BS128" s="1062"/>
      <c r="BT128" s="1060">
        <v>20</v>
      </c>
      <c r="BU128" s="1061"/>
      <c r="BV128" s="1061"/>
      <c r="BW128" s="1061"/>
      <c r="BX128" s="1061"/>
      <c r="BY128" s="1061"/>
      <c r="BZ128" s="1084"/>
      <c r="CA128" s="255"/>
      <c r="CB128" s="255"/>
      <c r="CC128" s="255"/>
      <c r="CD128" s="255"/>
      <c r="CE128" s="255"/>
      <c r="CF128" s="255"/>
      <c r="CG128" s="232"/>
      <c r="CH128" s="232"/>
      <c r="CI128" s="232"/>
      <c r="CJ128" s="254"/>
      <c r="CK128" s="1032"/>
      <c r="CL128" s="1033"/>
      <c r="CM128" s="1033"/>
      <c r="CN128" s="1033"/>
      <c r="CO128" s="1034"/>
      <c r="CP128" s="1043" t="s">
        <v>504</v>
      </c>
      <c r="CQ128" s="726"/>
      <c r="CR128" s="726"/>
      <c r="CS128" s="726"/>
      <c r="CT128" s="726"/>
      <c r="CU128" s="726"/>
      <c r="CV128" s="726"/>
      <c r="CW128" s="726"/>
      <c r="CX128" s="726"/>
      <c r="CY128" s="726"/>
      <c r="CZ128" s="726"/>
      <c r="DA128" s="726"/>
      <c r="DB128" s="726"/>
      <c r="DC128" s="726"/>
      <c r="DD128" s="726"/>
      <c r="DE128" s="726"/>
      <c r="DF128" s="1044"/>
      <c r="DG128" s="1045" t="s">
        <v>448</v>
      </c>
      <c r="DH128" s="1046"/>
      <c r="DI128" s="1046"/>
      <c r="DJ128" s="1046"/>
      <c r="DK128" s="1046"/>
      <c r="DL128" s="1046" t="s">
        <v>466</v>
      </c>
      <c r="DM128" s="1046"/>
      <c r="DN128" s="1046"/>
      <c r="DO128" s="1046"/>
      <c r="DP128" s="1046"/>
      <c r="DQ128" s="1046" t="s">
        <v>461</v>
      </c>
      <c r="DR128" s="1046"/>
      <c r="DS128" s="1046"/>
      <c r="DT128" s="1046"/>
      <c r="DU128" s="1046"/>
      <c r="DV128" s="1047" t="s">
        <v>461</v>
      </c>
      <c r="DW128" s="1047"/>
      <c r="DX128" s="1047"/>
      <c r="DY128" s="1047"/>
      <c r="DZ128" s="1048"/>
    </row>
    <row r="129" spans="1:131" s="230" customFormat="1" ht="26.25" customHeight="1" x14ac:dyDescent="0.15">
      <c r="A129" s="942" t="s">
        <v>110</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8" t="s">
        <v>505</v>
      </c>
      <c r="X129" s="1079"/>
      <c r="Y129" s="1079"/>
      <c r="Z129" s="1080"/>
      <c r="AA129" s="966">
        <v>19688779</v>
      </c>
      <c r="AB129" s="967"/>
      <c r="AC129" s="967"/>
      <c r="AD129" s="967"/>
      <c r="AE129" s="968"/>
      <c r="AF129" s="969">
        <v>20840048</v>
      </c>
      <c r="AG129" s="967"/>
      <c r="AH129" s="967"/>
      <c r="AI129" s="967"/>
      <c r="AJ129" s="968"/>
      <c r="AK129" s="969">
        <v>20512072</v>
      </c>
      <c r="AL129" s="967"/>
      <c r="AM129" s="967"/>
      <c r="AN129" s="967"/>
      <c r="AO129" s="968"/>
      <c r="AP129" s="1081"/>
      <c r="AQ129" s="1082"/>
      <c r="AR129" s="1082"/>
      <c r="AS129" s="1082"/>
      <c r="AT129" s="1083"/>
      <c r="AU129" s="233"/>
      <c r="AV129" s="233"/>
      <c r="AW129" s="233"/>
      <c r="AX129" s="1073" t="s">
        <v>506</v>
      </c>
      <c r="AY129" s="931"/>
      <c r="AZ129" s="931"/>
      <c r="BA129" s="931"/>
      <c r="BB129" s="931"/>
      <c r="BC129" s="931"/>
      <c r="BD129" s="931"/>
      <c r="BE129" s="932"/>
      <c r="BF129" s="1074" t="s">
        <v>466</v>
      </c>
      <c r="BG129" s="1075"/>
      <c r="BH129" s="1075"/>
      <c r="BI129" s="1075"/>
      <c r="BJ129" s="1075"/>
      <c r="BK129" s="1075"/>
      <c r="BL129" s="1076"/>
      <c r="BM129" s="1074">
        <v>17.45</v>
      </c>
      <c r="BN129" s="1075"/>
      <c r="BO129" s="1075"/>
      <c r="BP129" s="1075"/>
      <c r="BQ129" s="1075"/>
      <c r="BR129" s="1075"/>
      <c r="BS129" s="1076"/>
      <c r="BT129" s="1074">
        <v>30</v>
      </c>
      <c r="BU129" s="1075"/>
      <c r="BV129" s="1075"/>
      <c r="BW129" s="1075"/>
      <c r="BX129" s="1075"/>
      <c r="BY129" s="1075"/>
      <c r="BZ129" s="1077"/>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42" t="s">
        <v>507</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8" t="s">
        <v>508</v>
      </c>
      <c r="X130" s="1079"/>
      <c r="Y130" s="1079"/>
      <c r="Z130" s="1080"/>
      <c r="AA130" s="966">
        <v>2462289</v>
      </c>
      <c r="AB130" s="967"/>
      <c r="AC130" s="967"/>
      <c r="AD130" s="967"/>
      <c r="AE130" s="968"/>
      <c r="AF130" s="969">
        <v>2329939</v>
      </c>
      <c r="AG130" s="967"/>
      <c r="AH130" s="967"/>
      <c r="AI130" s="967"/>
      <c r="AJ130" s="968"/>
      <c r="AK130" s="969">
        <v>2270078</v>
      </c>
      <c r="AL130" s="967"/>
      <c r="AM130" s="967"/>
      <c r="AN130" s="967"/>
      <c r="AO130" s="968"/>
      <c r="AP130" s="1081"/>
      <c r="AQ130" s="1082"/>
      <c r="AR130" s="1082"/>
      <c r="AS130" s="1082"/>
      <c r="AT130" s="1083"/>
      <c r="AU130" s="233"/>
      <c r="AV130" s="233"/>
      <c r="AW130" s="233"/>
      <c r="AX130" s="1073" t="s">
        <v>509</v>
      </c>
      <c r="AY130" s="931"/>
      <c r="AZ130" s="931"/>
      <c r="BA130" s="931"/>
      <c r="BB130" s="931"/>
      <c r="BC130" s="931"/>
      <c r="BD130" s="931"/>
      <c r="BE130" s="932"/>
      <c r="BF130" s="1109">
        <v>3.6</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510</v>
      </c>
      <c r="X131" s="1116"/>
      <c r="Y131" s="1116"/>
      <c r="Z131" s="1117"/>
      <c r="AA131" s="1012">
        <v>17226490</v>
      </c>
      <c r="AB131" s="994"/>
      <c r="AC131" s="994"/>
      <c r="AD131" s="994"/>
      <c r="AE131" s="995"/>
      <c r="AF131" s="993">
        <v>18510109</v>
      </c>
      <c r="AG131" s="994"/>
      <c r="AH131" s="994"/>
      <c r="AI131" s="994"/>
      <c r="AJ131" s="995"/>
      <c r="AK131" s="993">
        <v>18241994</v>
      </c>
      <c r="AL131" s="994"/>
      <c r="AM131" s="994"/>
      <c r="AN131" s="994"/>
      <c r="AO131" s="995"/>
      <c r="AP131" s="1118"/>
      <c r="AQ131" s="1119"/>
      <c r="AR131" s="1119"/>
      <c r="AS131" s="1119"/>
      <c r="AT131" s="1120"/>
      <c r="AU131" s="233"/>
      <c r="AV131" s="233"/>
      <c r="AW131" s="233"/>
      <c r="AX131" s="1091" t="s">
        <v>511</v>
      </c>
      <c r="AY131" s="726"/>
      <c r="AZ131" s="726"/>
      <c r="BA131" s="726"/>
      <c r="BB131" s="726"/>
      <c r="BC131" s="726"/>
      <c r="BD131" s="726"/>
      <c r="BE131" s="1044"/>
      <c r="BF131" s="1092" t="s">
        <v>448</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8" t="s">
        <v>512</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513</v>
      </c>
      <c r="W132" s="1102"/>
      <c r="X132" s="1102"/>
      <c r="Y132" s="1102"/>
      <c r="Z132" s="1103"/>
      <c r="AA132" s="1104">
        <v>4.0390990850000001</v>
      </c>
      <c r="AB132" s="1105"/>
      <c r="AC132" s="1105"/>
      <c r="AD132" s="1105"/>
      <c r="AE132" s="1106"/>
      <c r="AF132" s="1107">
        <v>3.8790209180000002</v>
      </c>
      <c r="AG132" s="1105"/>
      <c r="AH132" s="1105"/>
      <c r="AI132" s="1105"/>
      <c r="AJ132" s="1106"/>
      <c r="AK132" s="1107">
        <v>2.93270023</v>
      </c>
      <c r="AL132" s="1105"/>
      <c r="AM132" s="1105"/>
      <c r="AN132" s="1105"/>
      <c r="AO132" s="1106"/>
      <c r="AP132" s="1009"/>
      <c r="AQ132" s="1010"/>
      <c r="AR132" s="1010"/>
      <c r="AS132" s="1010"/>
      <c r="AT132" s="1108"/>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514</v>
      </c>
      <c r="W133" s="1085"/>
      <c r="X133" s="1085"/>
      <c r="Y133" s="1085"/>
      <c r="Z133" s="1086"/>
      <c r="AA133" s="1087">
        <v>4.0999999999999996</v>
      </c>
      <c r="AB133" s="1088"/>
      <c r="AC133" s="1088"/>
      <c r="AD133" s="1088"/>
      <c r="AE133" s="1089"/>
      <c r="AF133" s="1087">
        <v>4</v>
      </c>
      <c r="AG133" s="1088"/>
      <c r="AH133" s="1088"/>
      <c r="AI133" s="1088"/>
      <c r="AJ133" s="1089"/>
      <c r="AK133" s="1087">
        <v>3.6</v>
      </c>
      <c r="AL133" s="1088"/>
      <c r="AM133" s="1088"/>
      <c r="AN133" s="1088"/>
      <c r="AO133" s="1089"/>
      <c r="AP133" s="1036"/>
      <c r="AQ133" s="1037"/>
      <c r="AR133" s="1037"/>
      <c r="AS133" s="1037"/>
      <c r="AT133" s="109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k/IEXkLXIXqJ+QtMnvEwMJ9c9SIO1RJAbyQGJNMG8RxomF2Dzr8sZPLHgp3JYVM4BDI7dUKF5Kmf5iCP6TWLw==" saltValue="3bS1VK5h7+rTjq/K4/aKZ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49"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2eeD0tGignQOAAxARyV1jH1LBU7YxxEyaZna+tQO7SAGO5pRSNaoSYa14Sh7/AiLi3KzNF+nFCwws9vOoD44pw==" saltValue="vythyyveY87XGRWdJ2nZ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uV6EyAoO/SIZbjP9XJ8I9s+Wt9l9WEGlQba4YHe5NRhNNfXCzSk+735kZjrDopUqImkAABbpCoWxotz7ZCWLg==" saltValue="lO/XIv2KMM1F+bo9dobSQw==" spinCount="100000" sheet="1" objects="1" scenarios="1"/>
  <dataConsolidate/>
  <phoneticPr fontId="2"/>
  <printOptions horizontalCentered="1" verticalCentered="1"/>
  <pageMargins left="0" right="0" top="0" bottom="0" header="0" footer="0"/>
  <pageSetup paperSize="9" scale="48"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2"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3"/>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4" t="s">
        <v>522</v>
      </c>
      <c r="AL9" s="1125"/>
      <c r="AM9" s="1125"/>
      <c r="AN9" s="1126"/>
      <c r="AO9" s="281">
        <v>4610271</v>
      </c>
      <c r="AP9" s="281">
        <v>43313</v>
      </c>
      <c r="AQ9" s="282">
        <v>62374</v>
      </c>
      <c r="AR9" s="283">
        <v>-30.6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4" t="s">
        <v>523</v>
      </c>
      <c r="AL10" s="1125"/>
      <c r="AM10" s="1125"/>
      <c r="AN10" s="1126"/>
      <c r="AO10" s="284">
        <v>810550</v>
      </c>
      <c r="AP10" s="284">
        <v>7615</v>
      </c>
      <c r="AQ10" s="285">
        <v>4230</v>
      </c>
      <c r="AR10" s="286">
        <v>80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4" t="s">
        <v>524</v>
      </c>
      <c r="AL11" s="1125"/>
      <c r="AM11" s="1125"/>
      <c r="AN11" s="1126"/>
      <c r="AO11" s="284">
        <v>10773</v>
      </c>
      <c r="AP11" s="284">
        <v>101</v>
      </c>
      <c r="AQ11" s="285">
        <v>601</v>
      </c>
      <c r="AR11" s="286">
        <v>-83.2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4" t="s">
        <v>525</v>
      </c>
      <c r="AL12" s="1125"/>
      <c r="AM12" s="1125"/>
      <c r="AN12" s="1126"/>
      <c r="AO12" s="284" t="s">
        <v>526</v>
      </c>
      <c r="AP12" s="284" t="s">
        <v>526</v>
      </c>
      <c r="AQ12" s="285">
        <v>13</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4" t="s">
        <v>527</v>
      </c>
      <c r="AL13" s="1125"/>
      <c r="AM13" s="1125"/>
      <c r="AN13" s="1126"/>
      <c r="AO13" s="284">
        <v>242121</v>
      </c>
      <c r="AP13" s="284">
        <v>2275</v>
      </c>
      <c r="AQ13" s="285">
        <v>2559</v>
      </c>
      <c r="AR13" s="286">
        <v>-11.1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4" t="s">
        <v>528</v>
      </c>
      <c r="AL14" s="1125"/>
      <c r="AM14" s="1125"/>
      <c r="AN14" s="1126"/>
      <c r="AO14" s="284">
        <v>47854</v>
      </c>
      <c r="AP14" s="284">
        <v>450</v>
      </c>
      <c r="AQ14" s="285">
        <v>1133</v>
      </c>
      <c r="AR14" s="286">
        <v>-60.3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7" t="s">
        <v>529</v>
      </c>
      <c r="AL15" s="1128"/>
      <c r="AM15" s="1128"/>
      <c r="AN15" s="1129"/>
      <c r="AO15" s="284">
        <v>-230279</v>
      </c>
      <c r="AP15" s="284">
        <v>-2163</v>
      </c>
      <c r="AQ15" s="285">
        <v>-4006</v>
      </c>
      <c r="AR15" s="286">
        <v>-46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7" t="s">
        <v>189</v>
      </c>
      <c r="AL16" s="1128"/>
      <c r="AM16" s="1128"/>
      <c r="AN16" s="1129"/>
      <c r="AO16" s="284">
        <v>5491290</v>
      </c>
      <c r="AP16" s="284">
        <v>51590</v>
      </c>
      <c r="AQ16" s="285">
        <v>66904</v>
      </c>
      <c r="AR16" s="286">
        <v>-22.9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0" t="s">
        <v>534</v>
      </c>
      <c r="AL21" s="1131"/>
      <c r="AM21" s="1131"/>
      <c r="AN21" s="1132"/>
      <c r="AO21" s="297">
        <v>4</v>
      </c>
      <c r="AP21" s="298">
        <v>6.16</v>
      </c>
      <c r="AQ21" s="299">
        <v>-2.16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0" t="s">
        <v>535</v>
      </c>
      <c r="AL22" s="1131"/>
      <c r="AM22" s="1131"/>
      <c r="AN22" s="1132"/>
      <c r="AO22" s="302">
        <v>101.5</v>
      </c>
      <c r="AP22" s="303">
        <v>98.9</v>
      </c>
      <c r="AQ22" s="304">
        <v>2.6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1" t="s">
        <v>536</v>
      </c>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2"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3"/>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8" t="s">
        <v>539</v>
      </c>
      <c r="AL32" s="1139"/>
      <c r="AM32" s="1139"/>
      <c r="AN32" s="1140"/>
      <c r="AO32" s="312">
        <v>2460090</v>
      </c>
      <c r="AP32" s="312">
        <v>23112</v>
      </c>
      <c r="AQ32" s="313">
        <v>33699</v>
      </c>
      <c r="AR32" s="314">
        <v>-31.4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8" t="s">
        <v>540</v>
      </c>
      <c r="AL33" s="1139"/>
      <c r="AM33" s="1139"/>
      <c r="AN33" s="1140"/>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8" t="s">
        <v>541</v>
      </c>
      <c r="AL34" s="1139"/>
      <c r="AM34" s="1139"/>
      <c r="AN34" s="1140"/>
      <c r="AO34" s="312" t="s">
        <v>526</v>
      </c>
      <c r="AP34" s="312" t="s">
        <v>526</v>
      </c>
      <c r="AQ34" s="313">
        <v>23</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8" t="s">
        <v>542</v>
      </c>
      <c r="AL35" s="1139"/>
      <c r="AM35" s="1139"/>
      <c r="AN35" s="1140"/>
      <c r="AO35" s="312">
        <v>516219</v>
      </c>
      <c r="AP35" s="312">
        <v>4850</v>
      </c>
      <c r="AQ35" s="313">
        <v>5771</v>
      </c>
      <c r="AR35" s="314">
        <v>-16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8" t="s">
        <v>543</v>
      </c>
      <c r="AL36" s="1139"/>
      <c r="AM36" s="1139"/>
      <c r="AN36" s="1140"/>
      <c r="AO36" s="312">
        <v>341814</v>
      </c>
      <c r="AP36" s="312">
        <v>3211</v>
      </c>
      <c r="AQ36" s="313">
        <v>1158</v>
      </c>
      <c r="AR36" s="314">
        <v>177.3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8" t="s">
        <v>544</v>
      </c>
      <c r="AL37" s="1139"/>
      <c r="AM37" s="1139"/>
      <c r="AN37" s="1140"/>
      <c r="AO37" s="312" t="s">
        <v>526</v>
      </c>
      <c r="AP37" s="312" t="s">
        <v>526</v>
      </c>
      <c r="AQ37" s="313">
        <v>631</v>
      </c>
      <c r="AR37" s="314" t="s">
        <v>526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1" t="s">
        <v>545</v>
      </c>
      <c r="AL38" s="1142"/>
      <c r="AM38" s="1142"/>
      <c r="AN38" s="1143"/>
      <c r="AO38" s="315" t="s">
        <v>526</v>
      </c>
      <c r="AP38" s="315" t="s">
        <v>526</v>
      </c>
      <c r="AQ38" s="316">
        <v>0</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1" t="s">
        <v>546</v>
      </c>
      <c r="AL39" s="1142"/>
      <c r="AM39" s="1142"/>
      <c r="AN39" s="1143"/>
      <c r="AO39" s="312">
        <v>-513062</v>
      </c>
      <c r="AP39" s="312">
        <v>-4820</v>
      </c>
      <c r="AQ39" s="313">
        <v>-6112</v>
      </c>
      <c r="AR39" s="314">
        <v>-21.1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8" t="s">
        <v>547</v>
      </c>
      <c r="AL40" s="1139"/>
      <c r="AM40" s="1139"/>
      <c r="AN40" s="1140"/>
      <c r="AO40" s="312">
        <v>-2270078</v>
      </c>
      <c r="AP40" s="312">
        <v>-21327</v>
      </c>
      <c r="AQ40" s="313">
        <v>-25565</v>
      </c>
      <c r="AR40" s="314">
        <v>-16.600000000000001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4" t="s">
        <v>301</v>
      </c>
      <c r="AL41" s="1145"/>
      <c r="AM41" s="1145"/>
      <c r="AN41" s="1146"/>
      <c r="AO41" s="312">
        <v>534983</v>
      </c>
      <c r="AP41" s="312">
        <v>5026</v>
      </c>
      <c r="AQ41" s="313">
        <v>9604</v>
      </c>
      <c r="AR41" s="314">
        <v>-47.7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3" t="s">
        <v>517</v>
      </c>
      <c r="AN49" s="1135" t="s">
        <v>551</v>
      </c>
      <c r="AO49" s="1136"/>
      <c r="AP49" s="1136"/>
      <c r="AQ49" s="1136"/>
      <c r="AR49" s="113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5839028</v>
      </c>
      <c r="AN51" s="334">
        <v>56224</v>
      </c>
      <c r="AO51" s="335">
        <v>65.099999999999994</v>
      </c>
      <c r="AP51" s="336">
        <v>43226</v>
      </c>
      <c r="AQ51" s="337">
        <v>1.3</v>
      </c>
      <c r="AR51" s="338">
        <v>63.8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5218552</v>
      </c>
      <c r="AN52" s="342">
        <v>50249</v>
      </c>
      <c r="AO52" s="343">
        <v>79.2</v>
      </c>
      <c r="AP52" s="344">
        <v>22622</v>
      </c>
      <c r="AQ52" s="345">
        <v>-0.2</v>
      </c>
      <c r="AR52" s="346">
        <v>79.400000000000006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1568233</v>
      </c>
      <c r="AN53" s="334">
        <v>15074</v>
      </c>
      <c r="AO53" s="335">
        <v>-73.2</v>
      </c>
      <c r="AP53" s="336">
        <v>42836</v>
      </c>
      <c r="AQ53" s="337">
        <v>-0.9</v>
      </c>
      <c r="AR53" s="338">
        <v>-72.3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938996</v>
      </c>
      <c r="AN54" s="342">
        <v>9026</v>
      </c>
      <c r="AO54" s="343">
        <v>-82</v>
      </c>
      <c r="AP54" s="344">
        <v>22936</v>
      </c>
      <c r="AQ54" s="345">
        <v>1.4</v>
      </c>
      <c r="AR54" s="346">
        <v>-83.4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2386701</v>
      </c>
      <c r="AN55" s="334">
        <v>22814</v>
      </c>
      <c r="AO55" s="335">
        <v>51.3</v>
      </c>
      <c r="AP55" s="336">
        <v>44161</v>
      </c>
      <c r="AQ55" s="337">
        <v>3.1</v>
      </c>
      <c r="AR55" s="338">
        <v>48.2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1152908</v>
      </c>
      <c r="AN56" s="342">
        <v>11020</v>
      </c>
      <c r="AO56" s="343">
        <v>22.1</v>
      </c>
      <c r="AP56" s="344">
        <v>23644</v>
      </c>
      <c r="AQ56" s="345">
        <v>3.1</v>
      </c>
      <c r="AR56" s="346">
        <v>19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1498794</v>
      </c>
      <c r="AN57" s="334">
        <v>14181</v>
      </c>
      <c r="AO57" s="335">
        <v>-37.799999999999997</v>
      </c>
      <c r="AP57" s="336">
        <v>43955</v>
      </c>
      <c r="AQ57" s="337">
        <v>-0.5</v>
      </c>
      <c r="AR57" s="338">
        <v>-37.299999999999997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1026542</v>
      </c>
      <c r="AN58" s="342">
        <v>9713</v>
      </c>
      <c r="AO58" s="343">
        <v>-11.9</v>
      </c>
      <c r="AP58" s="344">
        <v>21318</v>
      </c>
      <c r="AQ58" s="345">
        <v>-9.8000000000000007</v>
      </c>
      <c r="AR58" s="346">
        <v>-2.1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1840537</v>
      </c>
      <c r="AN59" s="334">
        <v>17291</v>
      </c>
      <c r="AO59" s="335">
        <v>21.9</v>
      </c>
      <c r="AP59" s="336">
        <v>41921</v>
      </c>
      <c r="AQ59" s="337">
        <v>-4.5999999999999996</v>
      </c>
      <c r="AR59" s="338">
        <v>26.5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1067562</v>
      </c>
      <c r="AN60" s="342">
        <v>10030</v>
      </c>
      <c r="AO60" s="343">
        <v>3.3</v>
      </c>
      <c r="AP60" s="344">
        <v>21655</v>
      </c>
      <c r="AQ60" s="345">
        <v>1.6</v>
      </c>
      <c r="AR60" s="346">
        <v>1.7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2626659</v>
      </c>
      <c r="AN61" s="349">
        <v>25117</v>
      </c>
      <c r="AO61" s="350">
        <v>5.5</v>
      </c>
      <c r="AP61" s="351">
        <v>43220</v>
      </c>
      <c r="AQ61" s="352">
        <v>-0.3</v>
      </c>
      <c r="AR61" s="338">
        <v>5.8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1880912</v>
      </c>
      <c r="AN62" s="342">
        <v>18008</v>
      </c>
      <c r="AO62" s="343">
        <v>2.1</v>
      </c>
      <c r="AP62" s="344">
        <v>22435</v>
      </c>
      <c r="AQ62" s="345">
        <v>-0.8</v>
      </c>
      <c r="AR62" s="346">
        <v>2.9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B/UzSKX4yNdpsnX87Cjrq/4y5Td4aW2DfpJLVIHrCjkfcD8Dl5hqN4UjBRTdpgGWUjYU5kl2eF5N64P+aDfOw==" saltValue="xmdyjn3yVuvzzWPW4T66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1" spans="125:125" ht="13.5" hidden="1" customHeight="1" x14ac:dyDescent="0.15">
      <c r="DU121" s="259"/>
    </row>
  </sheetData>
  <sheetProtection algorithmName="SHA-512" hashValue="pvQYhavQOk0JP7oXzrYWmJgFrfmfz4jDn4s68p8dQYehTVNwzwzdvUe2Zwv24Z8b6JM9NePBx65NF+7yATT8CQ==" saltValue="kvNRoD6opa2BsdN+Pl8a0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oU8qnFVAkBXADxach0dGVwqr7OczwskeyyeLlq9KlhGC9XAKhfkDAsApCJz/ZW2YiEkuolqN0hotcrUGmr5dIg==" saltValue="mi9O5P6ENvzs+YGoOoSr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47" t="s">
        <v>3</v>
      </c>
      <c r="D47" s="1147"/>
      <c r="E47" s="1148"/>
      <c r="F47" s="11">
        <v>10.09</v>
      </c>
      <c r="G47" s="12">
        <v>9.98</v>
      </c>
      <c r="H47" s="12">
        <v>13.74</v>
      </c>
      <c r="I47" s="12">
        <v>18.43</v>
      </c>
      <c r="J47" s="13">
        <v>24.39</v>
      </c>
    </row>
    <row r="48" spans="2:10" ht="57.75" customHeight="1" x14ac:dyDescent="0.15">
      <c r="B48" s="14"/>
      <c r="C48" s="1149" t="s">
        <v>4</v>
      </c>
      <c r="D48" s="1149"/>
      <c r="E48" s="1150"/>
      <c r="F48" s="15">
        <v>4.7</v>
      </c>
      <c r="G48" s="16">
        <v>4.45</v>
      </c>
      <c r="H48" s="16">
        <v>5.08</v>
      </c>
      <c r="I48" s="16">
        <v>7.07</v>
      </c>
      <c r="J48" s="17">
        <v>5.77</v>
      </c>
    </row>
    <row r="49" spans="2:10" ht="57.75" customHeight="1" thickBot="1" x14ac:dyDescent="0.2">
      <c r="B49" s="18"/>
      <c r="C49" s="1151" t="s">
        <v>5</v>
      </c>
      <c r="D49" s="1151"/>
      <c r="E49" s="1152"/>
      <c r="F49" s="19" t="s">
        <v>572</v>
      </c>
      <c r="G49" s="20" t="s">
        <v>573</v>
      </c>
      <c r="H49" s="20">
        <v>4.8</v>
      </c>
      <c r="I49" s="20">
        <v>7.71</v>
      </c>
      <c r="J49" s="21">
        <v>4.26</v>
      </c>
    </row>
    <row r="50" spans="2:10" x14ac:dyDescent="0.15"/>
  </sheetData>
  <sheetProtection algorithmName="SHA-512" hashValue="yfeLZQkJT4pSCRkISXeqUwL/usorxBngoxbtjupxt4LAzClIkE3L+4rj4Qb0pFcZXyuiazeg+rG+S8CfkvVRlg==" saltValue="KqoCG8oR6uob9mdp3ONN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2024-03-26T07:52:51Z</cp:lastPrinted>
  <dcterms:created xsi:type="dcterms:W3CDTF">2024-02-05T03:19:59Z</dcterms:created>
  <dcterms:modified xsi:type="dcterms:W3CDTF">2024-03-28T12:06:20Z</dcterms:modified>
  <cp:category/>
</cp:coreProperties>
</file>