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fserver01\文書管理\組織\上下水道料金総務課\●企業総務課共有フォルダ（Ｈ２９．１移行）\経営比較分析●\R5\"/>
    </mc:Choice>
  </mc:AlternateContent>
  <xr:revisionPtr revIDLastSave="0" documentId="13_ncr:1_{4522AC32-C0BE-45B5-A5D6-5BD4ED825FFC}" xr6:coauthVersionLast="47" xr6:coauthVersionMax="47" xr10:uidLastSave="{00000000-0000-0000-0000-000000000000}"/>
  <workbookProtection workbookAlgorithmName="SHA-512" workbookHashValue="0LiZ9kD/UfTaW/JyShouXTj1aKrgCuUQHZf6JA6jfD7InNwXzi1BrUEfVm1Sjs61RuUr1+9NWn4dymmn0Bch3A==" workbookSaltValue="qs31gWoZQ2FQEs8iu6CSbg==" workbookSpinCount="100000" lockStructure="1"/>
  <bookViews>
    <workbookView xWindow="-120" yWindow="-120" windowWidth="20730" windowHeight="110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<sst xmlns="http://schemas.openxmlformats.org/spreadsheetml/2006/main" count="236" uniqueCount="119">
  <si>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</si>
  <si>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</si>
  <si>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</si>
  <si>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</si>
  <si>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</si>
  <si>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</si>
  <si>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</si>
  <si>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</si>
  <si>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</si>
  <si>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</si>
  <si>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</si>
  <si>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</si>
  <si>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</si>
  <si>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</si>
  <si>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</si>
  <si>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</si>
  <si>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</si>
  <si>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</si>
  <si>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</si>
  <si>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</si>
  <si>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</si>
  <si>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</si>
  <si>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</si>
  <si>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</si>
  <si>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</si>
  <si>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</si>
  <si>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</si>
  <si>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</si>
  <si>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</si>
  <si>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</si>
  <si>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</si>
  <si>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</si>
  <si>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</si>
  <si>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</si>
  <si>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</si>
  <si>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</si>
  <si>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</si>
  <si>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</si>
  <si>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</si>
  <si>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</si>
  <si>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</si>
  <si>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</si>
  <si>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</si>
  <si>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</si>
  <si>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</si>
  <si>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</si>
  <si>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</si>
  <si>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</si>
  <si>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</si>
  <si>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</si>
  <si>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</si>
  <si>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</si>
  <si>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</si>
  <si>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</si>
  <si>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</si>
  <si>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</si>
  <si>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</si>
  <si>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</si>
  <si>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</si>
  <si>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</si>
  <si>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</si>
  <si>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</si>
  <si>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</si>
  <si>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</si>
  <si>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</si>
  <si>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</si>
  <si>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</si>
  <si>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</si>
  <si>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</si>
  <si>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</si>
  <si>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</si>
  <si>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</si>
  <si>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</si>
  <si>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</si>
  <si>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</si>
  <si>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</si>
  <si>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</si>
  <si>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</si>
  <si>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</si>
  <si>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</si>
  <si>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</si>
  <si>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</si>
  <si>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</si>
  <si>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</si>
  <si>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</si>
  <si>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</si>
  <si>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</si>
  <si>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</si>
  <si>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</si>
  <si>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</si>
  <si>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</si>
  <si>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</si>
  <si>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</si>
  <si>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</si>
  <si>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</si>
  <si>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</si>
  <si>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</si>
  <si>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筑紫野市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</si>
  <si>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</si>
  <si>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</si>
  <si>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</si>
  <si>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</si>
  <si>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</si>
  <si>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</si>
  <si>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</si>
  <si>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</si>
  <si>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</si>
  <si>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</si>
  <si>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</si>
  <si>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</si>
  <si>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</si>
  <si>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</si>
  <si>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</si>
  <si>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</si>
  <si>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</si>
  <si>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</si>
  <si>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市の農業集落排水事業は５つの処理区から構成され、平成8年、平成10年、平成11年、平成13年及び平成17年にそれぞれ供用開始している。供用開始から20年以上経過している施設もあるが、さしあたって管渠等施設の大規模改修は現在では見込まれていない。</t>
    <rPh sb="77" eb="79">
      <t>イジョウ</t>
    </rPh>
    <rPh sb="85" eb="87">
      <t>シセツ</t>
    </rPh>
    <rPh sb="104" eb="107">
      <t>ダイキボ</t>
    </rPh>
    <phoneticPr fontId="4"/>
  </si>
  <si>
    <t>農業集落排水事業は、その地域特性に大きく影響を受けており経営の健全性及び効率性に欠けた状況にあると言わざるを得ない。今後は、水洗化をさらに進め有収水量の増加及び使用料の増収を図り、経費の節減などの事業努力を行うことで経営の基盤強化及び健全化を図っていく。また、将来的に流域関連公共下水道への編入整備を計画的に実施し、経営の健全化、効率化を図る計画としている。</t>
    <rPh sb="82" eb="83">
      <t>リョウ</t>
    </rPh>
    <phoneticPr fontId="4"/>
  </si>
  <si>
    <t>収益的収支比率は平成30年度以降50％を下回り、減少傾向が続いている。農業集落排水事業については平成4年度から建設を開始したが、整備地域の特性（山間部・家と家との距離が離れている地区が多い）による割高な建設投資になっており、その維持管理費及び資本費の費用も長期に渡り影響が続く計画である。今後も一般会計からの基準内繰入のみでの財政運営を継続することは困難であり、赤字による基準外繰入は避けられない。企業債残高対事業規模比率については、一般会計負担額が企業債残高を上回っているため「0」が計上されている。一般会計負担額は年々減少しているが、今後とも計画的に更新事業を進め、適正な投資規模の保持を図っていく。経費回収率は各年度ともに100％を下回り、類似団体平均値に近い数値であるが、低い水準である。農業集落排水事業については、地域の特性が強く経営効率等に影響を及ぼしている結果である。引き続き同様な傾向は継続すると考えられるため、維持管理費等の削減等に努め率の向上を目指す。汚水処理原価は類似団体平均値と比較して高い傾向にある。このことも地域特性によるものと推量する。引き続き有収水量の増加及び維持管理費等の削減に計画的に取り組んでいく。施設利用率は類似団体平均値程度の水準となった。今後の推移を注視する必要がある。水洗化率は類似団体平均値を上回る水準となっており、今後も更なる水洗化率の向上に努める。</t>
    <rPh sb="8" eb="10">
      <t>ヘイセイ</t>
    </rPh>
    <rPh sb="12" eb="14">
      <t>ネンド</t>
    </rPh>
    <rPh sb="14" eb="16">
      <t>イコウ</t>
    </rPh>
    <rPh sb="20" eb="22">
      <t>シタマワ</t>
    </rPh>
    <rPh sb="24" eb="28">
      <t>ゲンショウケイコウ</t>
    </rPh>
    <rPh sb="29" eb="30">
      <t>ツヅ</t>
    </rPh>
    <rPh sb="217" eb="221">
      <t>イッパンカイケイ</t>
    </rPh>
    <rPh sb="221" eb="224">
      <t>フタンガク</t>
    </rPh>
    <rPh sb="225" eb="228">
      <t>キギョウサイ</t>
    </rPh>
    <rPh sb="228" eb="230">
      <t>ザンダカ</t>
    </rPh>
    <rPh sb="231" eb="233">
      <t>ウワマワ</t>
    </rPh>
    <rPh sb="243" eb="245">
      <t>ケイジョウ</t>
    </rPh>
    <rPh sb="259" eb="261">
      <t>ネンネン</t>
    </rPh>
    <rPh sb="261" eb="263">
      <t>ゲンショウ</t>
    </rPh>
    <rPh sb="331" eb="332">
      <t>チカ</t>
    </rPh>
    <rPh sb="333" eb="335">
      <t>スウチ</t>
    </rPh>
    <rPh sb="340" eb="341">
      <t>ヒク</t>
    </rPh>
    <rPh sb="531" eb="533">
      <t>テイド</t>
    </rPh>
    <rPh sb="541" eb="543">
      <t>コンゴ</t>
    </rPh>
    <rPh sb="544" eb="546">
      <t>スイイ</t>
    </rPh>
    <rPh sb="547" eb="549">
      <t>チュウシ</t>
    </rPh>
    <rPh sb="551" eb="5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</si>
</sst>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FE-4C6E-9784-A60509C8DEA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D7FE-4C6E-9784-A60509C8DEA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70.42</c:v>
                </c:pt>
                <c:pt idx="1">
                  <c:v>56.29</c:v>
                </c:pt>
                <c:pt idx="2">
                  <c:v>57.07</c:v>
                </c:pt>
                <c:pt idx="3">
                  <c:v>55.44</c:v>
                </c:pt>
                <c:pt idx="4">
                  <c:v>53.94</c:v>
                </c:pt>
              </c:numCache>
            </c:numRef>
          </c:val>
          <c:extLst>
            <c:ext xmlns:c16="http://schemas.microsoft.com/office/drawing/2014/chart" uri="{C3380CC4-5D6E-409C-BE32-E72D297353CC}">
              <c16:uniqueId val="{00000000-5855-4915-978C-09D071E27AF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5855-4915-978C-09D071E27AF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93.46</c:v>
                </c:pt>
                <c:pt idx="1">
                  <c:v>94.21</c:v>
                </c:pt>
                <c:pt idx="2">
                  <c:v>94.41</c:v>
                </c:pt>
                <c:pt idx="3">
                  <c:v>94.54</c:v>
                </c:pt>
                <c:pt idx="4">
                  <c:v>94.8</c:v>
                </c:pt>
              </c:numCache>
            </c:numRef>
          </c:val>
          <c:extLst>
            <c:ext xmlns:c16="http://schemas.microsoft.com/office/drawing/2014/chart" uri="{C3380CC4-5D6E-409C-BE32-E72D297353CC}">
              <c16:uniqueId val="{00000000-5E98-4DBE-B0C8-FACEA7DDC2B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5E98-4DBE-B0C8-FACEA7DDC2B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48.21</c:v>
                </c:pt>
                <c:pt idx="1">
                  <c:v>46.99</c:v>
                </c:pt>
                <c:pt idx="2">
                  <c:v>46.81</c:v>
                </c:pt>
                <c:pt idx="3">
                  <c:v>43.01</c:v>
                </c:pt>
                <c:pt idx="4">
                  <c:v>43.55</c:v>
                </c:pt>
              </c:numCache>
            </c:numRef>
          </c:val>
          <c:extLst>
            <c:ext xmlns:c16="http://schemas.microsoft.com/office/drawing/2014/chart" uri="{C3380CC4-5D6E-409C-BE32-E72D297353CC}">
              <c16:uniqueId val="{00000000-B422-4AE9-B3AC-1042CAD5D61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22-4AE9-B3AC-1042CAD5D61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05-4809-A142-16F1C62592A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05-4809-A142-16F1C62592A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7F-4AB0-82AF-7FD7ED1D726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7F-4AB0-82AF-7FD7ED1D726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EC-40DF-93AB-A8B5AD20660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EC-40DF-93AB-A8B5AD20660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4B-4250-ADFE-E7A465A7CEA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4B-4250-ADFE-E7A465A7CEA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44-4C7A-A410-7F729440EB1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7C44-4C7A-A410-7F729440EB1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50.29</c:v>
                </c:pt>
                <c:pt idx="1">
                  <c:v>50.23</c:v>
                </c:pt>
                <c:pt idx="2">
                  <c:v>46.78</c:v>
                </c:pt>
                <c:pt idx="3">
                  <c:v>56.79</c:v>
                </c:pt>
                <c:pt idx="4">
                  <c:v>55.62</c:v>
                </c:pt>
              </c:numCache>
            </c:numRef>
          </c:val>
          <c:extLst>
            <c:ext xmlns:c16="http://schemas.microsoft.com/office/drawing/2014/chart" uri="{C3380CC4-5D6E-409C-BE32-E72D297353CC}">
              <c16:uniqueId val="{00000000-1853-459B-B97D-B1FF07DA8F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1853-459B-B97D-B1FF07DA8F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349.34</c:v>
                </c:pt>
                <c:pt idx="1">
                  <c:v>350.25</c:v>
                </c:pt>
                <c:pt idx="2">
                  <c:v>377.18</c:v>
                </c:pt>
                <c:pt idx="3">
                  <c:v>316.89999999999998</c:v>
                </c:pt>
                <c:pt idx="4">
                  <c:v>317.73</c:v>
                </c:pt>
              </c:numCache>
            </c:numRef>
          </c:val>
          <c:extLst>
            <c:ext xmlns:c16="http://schemas.microsoft.com/office/drawing/2014/chart" uri="{C3380CC4-5D6E-409C-BE32-E72D297353CC}">
              <c16:uniqueId val="{00000000-02C9-4674-9DA6-A2CC762CE4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02C9-4674-9DA6-A2CC762CE4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O2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福岡県　筑紫野市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106442</v>
      </c>
      <c r="AM8" s="37"/>
      <c r="AN8" s="37"/>
      <c r="AO8" s="37"/>
      <c r="AP8" s="37"/>
      <c r="AQ8" s="37"/>
      <c r="AR8" s="37"/>
      <c r="AS8" s="37"/>
      <c r="AT8" s="38">
        <f>データ!T6</f>
        <v>87.73</v>
      </c>
      <c r="AU8" s="38"/>
      <c r="AV8" s="38"/>
      <c r="AW8" s="38"/>
      <c r="AX8" s="38"/>
      <c r="AY8" s="38"/>
      <c r="AZ8" s="38"/>
      <c r="BA8" s="38"/>
      <c r="BB8" s="38">
        <f>データ!U6</f>
        <v>1213.29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3.69</v>
      </c>
      <c r="Q10" s="38"/>
      <c r="R10" s="38"/>
      <c r="S10" s="38"/>
      <c r="T10" s="38"/>
      <c r="U10" s="38"/>
      <c r="V10" s="38"/>
      <c r="W10" s="38">
        <f>データ!Q6</f>
        <v>78.22</v>
      </c>
      <c r="X10" s="38"/>
      <c r="Y10" s="38"/>
      <c r="Z10" s="38"/>
      <c r="AA10" s="38"/>
      <c r="AB10" s="38"/>
      <c r="AC10" s="38"/>
      <c r="AD10" s="37">
        <f>データ!R6</f>
        <v>3360</v>
      </c>
      <c r="AE10" s="37"/>
      <c r="AF10" s="37"/>
      <c r="AG10" s="37"/>
      <c r="AH10" s="37"/>
      <c r="AI10" s="37"/>
      <c r="AJ10" s="37"/>
      <c r="AK10" s="2"/>
      <c r="AL10" s="37">
        <f>データ!V6</f>
        <v>3926</v>
      </c>
      <c r="AM10" s="37"/>
      <c r="AN10" s="37"/>
      <c r="AO10" s="37"/>
      <c r="AP10" s="37"/>
      <c r="AQ10" s="37"/>
      <c r="AR10" s="37"/>
      <c r="AS10" s="37"/>
      <c r="AT10" s="38">
        <f>データ!W6</f>
        <v>1.1000000000000001</v>
      </c>
      <c r="AU10" s="38"/>
      <c r="AV10" s="38"/>
      <c r="AW10" s="38"/>
      <c r="AX10" s="38"/>
      <c r="AY10" s="38"/>
      <c r="AZ10" s="38"/>
      <c r="BA10" s="38"/>
      <c r="BB10" s="38">
        <f>データ!X6</f>
        <v>3569.09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MyX6MflGN9Esu+E6wCJfKPwIFVdVEV5hnc7fAG9q5B7hn4fRhGSqK5BtgrgwCv/27nakbhBkOi4lI2+ZGYIicQ==" saltValue="CPAp6rHomU+NLW5JJ9yEG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402176</v>
      </c>
      <c r="D6" s="19">
        <f t="shared" si="3"/>
        <v>47</v>
      </c>
      <c r="E6" s="19">
        <f t="shared" si="3"/>
        <v>17</v>
      </c>
      <c r="F6" s="19">
        <f t="shared" si="3"/>
        <v>5</v>
      </c>
      <c r="G6" s="19">
        <f t="shared" si="3"/>
        <v>0</v>
      </c>
      <c r="H6" s="19" t="str">
        <f t="shared" si="3"/>
        <v>福岡県　筑紫野市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3.69</v>
      </c>
      <c r="Q6" s="20">
        <f t="shared" si="3"/>
        <v>78.22</v>
      </c>
      <c r="R6" s="20">
        <f t="shared" si="3"/>
        <v>3360</v>
      </c>
      <c r="S6" s="20">
        <f t="shared" si="3"/>
        <v>106442</v>
      </c>
      <c r="T6" s="20">
        <f t="shared" si="3"/>
        <v>87.73</v>
      </c>
      <c r="U6" s="20">
        <f t="shared" si="3"/>
        <v>1213.29</v>
      </c>
      <c r="V6" s="20">
        <f t="shared" si="3"/>
        <v>3926</v>
      </c>
      <c r="W6" s="20">
        <f t="shared" si="3"/>
        <v>1.1000000000000001</v>
      </c>
      <c r="X6" s="20">
        <f t="shared" si="3"/>
        <v>3569.09</v>
      </c>
      <c r="Y6" s="21">
        <f>IF(Y7="",NA(),Y7)</f>
        <v>48.21</v>
      </c>
      <c r="Z6" s="21">
        <f t="shared" ref="Z6:AH6" si="4">IF(Z7="",NA(),Z7)</f>
        <v>46.99</v>
      </c>
      <c r="AA6" s="21">
        <f t="shared" si="4"/>
        <v>46.81</v>
      </c>
      <c r="AB6" s="21">
        <f t="shared" si="4"/>
        <v>43.01</v>
      </c>
      <c r="AC6" s="21">
        <f t="shared" si="4"/>
        <v>43.55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50.29</v>
      </c>
      <c r="BR6" s="21">
        <f t="shared" ref="BR6:BZ6" si="8">IF(BR7="",NA(),BR7)</f>
        <v>50.23</v>
      </c>
      <c r="BS6" s="21">
        <f t="shared" si="8"/>
        <v>46.78</v>
      </c>
      <c r="BT6" s="21">
        <f t="shared" si="8"/>
        <v>56.79</v>
      </c>
      <c r="BU6" s="21">
        <f t="shared" si="8"/>
        <v>55.62</v>
      </c>
      <c r="BV6" s="21">
        <f t="shared" si="8"/>
        <v>57.77</v>
      </c>
      <c r="BW6" s="21">
        <f t="shared" si="8"/>
        <v>57.31</v>
      </c>
      <c r="BX6" s="21">
        <f t="shared" si="8"/>
        <v>57.08</v>
      </c>
      <c r="BY6" s="21">
        <f t="shared" si="8"/>
        <v>56.26</v>
      </c>
      <c r="BZ6" s="21">
        <f t="shared" si="8"/>
        <v>52.94</v>
      </c>
      <c r="CA6" s="20" t="str">
        <f>IF(CA7="","",IF(CA7="-","【-】","【"&amp;SUBSTITUTE(TEXT(CA7,"#,##0.00"),"-","△")&amp;"】"))</f>
        <v>【57.02】</v>
      </c>
      <c r="CB6" s="21">
        <f>IF(CB7="",NA(),CB7)</f>
        <v>349.34</v>
      </c>
      <c r="CC6" s="21">
        <f t="shared" ref="CC6:CK6" si="9">IF(CC7="",NA(),CC7)</f>
        <v>350.25</v>
      </c>
      <c r="CD6" s="21">
        <f t="shared" si="9"/>
        <v>377.18</v>
      </c>
      <c r="CE6" s="21">
        <f t="shared" si="9"/>
        <v>316.89999999999998</v>
      </c>
      <c r="CF6" s="21">
        <f t="shared" si="9"/>
        <v>317.73</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70.42</v>
      </c>
      <c r="CN6" s="21">
        <f t="shared" ref="CN6:CV6" si="10">IF(CN7="",NA(),CN7)</f>
        <v>56.29</v>
      </c>
      <c r="CO6" s="21">
        <f t="shared" si="10"/>
        <v>57.07</v>
      </c>
      <c r="CP6" s="21">
        <f t="shared" si="10"/>
        <v>55.44</v>
      </c>
      <c r="CQ6" s="21">
        <f t="shared" si="10"/>
        <v>53.94</v>
      </c>
      <c r="CR6" s="21">
        <f t="shared" si="10"/>
        <v>50.68</v>
      </c>
      <c r="CS6" s="21">
        <f t="shared" si="10"/>
        <v>50.14</v>
      </c>
      <c r="CT6" s="21">
        <f t="shared" si="10"/>
        <v>54.83</v>
      </c>
      <c r="CU6" s="21">
        <f t="shared" si="10"/>
        <v>66.53</v>
      </c>
      <c r="CV6" s="21">
        <f t="shared" si="10"/>
        <v>52.35</v>
      </c>
      <c r="CW6" s="20" t="str">
        <f>IF(CW7="","",IF(CW7="-","【-】","【"&amp;SUBSTITUTE(TEXT(CW7,"#,##0.00"),"-","△")&amp;"】"))</f>
        <v>【52.55】</v>
      </c>
      <c r="CX6" s="21">
        <f>IF(CX7="",NA(),CX7)</f>
        <v>93.46</v>
      </c>
      <c r="CY6" s="21">
        <f t="shared" ref="CY6:DG6" si="11">IF(CY7="",NA(),CY7)</f>
        <v>94.21</v>
      </c>
      <c r="CZ6" s="21">
        <f t="shared" si="11"/>
        <v>94.41</v>
      </c>
      <c r="DA6" s="21">
        <f t="shared" si="11"/>
        <v>94.54</v>
      </c>
      <c r="DB6" s="21">
        <f t="shared" si="11"/>
        <v>94.8</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402176</v>
      </c>
      <c r="D7" s="23">
        <v>47</v>
      </c>
      <c r="E7" s="23">
        <v>17</v>
      </c>
      <c r="F7" s="23">
        <v>5</v>
      </c>
      <c r="G7" s="23">
        <v>0</v>
      </c>
      <c r="H7" s="23" t="s">
        <v>97</v>
      </c>
      <c r="I7" s="23" t="s">
        <v>98</v>
      </c>
      <c r="J7" s="23" t="s">
        <v>99</v>
      </c>
      <c r="K7" s="23" t="s">
        <v>100</v>
      </c>
      <c r="L7" s="23" t="s">
        <v>101</v>
      </c>
      <c r="M7" s="23" t="s">
        <v>102</v>
      </c>
      <c r="N7" s="24" t="s">
        <v>103</v>
      </c>
      <c r="O7" s="24" t="s">
        <v>104</v>
      </c>
      <c r="P7" s="24">
        <v>3.69</v>
      </c>
      <c r="Q7" s="24">
        <v>78.22</v>
      </c>
      <c r="R7" s="24">
        <v>3360</v>
      </c>
      <c r="S7" s="24">
        <v>106442</v>
      </c>
      <c r="T7" s="24">
        <v>87.73</v>
      </c>
      <c r="U7" s="24">
        <v>1213.29</v>
      </c>
      <c r="V7" s="24">
        <v>3926</v>
      </c>
      <c r="W7" s="24">
        <v>1.1000000000000001</v>
      </c>
      <c r="X7" s="24">
        <v>3569.09</v>
      </c>
      <c r="Y7" s="24">
        <v>48.21</v>
      </c>
      <c r="Z7" s="24">
        <v>46.99</v>
      </c>
      <c r="AA7" s="24">
        <v>46.81</v>
      </c>
      <c r="AB7" s="24">
        <v>43.01</v>
      </c>
      <c r="AC7" s="24">
        <v>43.55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50.29</v>
      </c>
      <c r="BR7" s="24">
        <v>50.23</v>
      </c>
      <c r="BS7" s="24">
        <v>46.78</v>
      </c>
      <c r="BT7" s="24">
        <v>56.79</v>
      </c>
      <c r="BU7" s="24">
        <v>55.62</v>
      </c>
      <c r="BV7" s="24">
        <v>57.77</v>
      </c>
      <c r="BW7" s="24">
        <v>57.31</v>
      </c>
      <c r="BX7" s="24">
        <v>57.08</v>
      </c>
      <c r="BY7" s="24">
        <v>56.26</v>
      </c>
      <c r="BZ7" s="24">
        <v>52.94</v>
      </c>
      <c r="CA7" s="24">
        <v>57.02</v>
      </c>
      <c r="CB7" s="24">
        <v>349.34</v>
      </c>
      <c r="CC7" s="24">
        <v>350.25</v>
      </c>
      <c r="CD7" s="24">
        <v>377.18</v>
      </c>
      <c r="CE7" s="24">
        <v>316.89999999999998</v>
      </c>
      <c r="CF7" s="24">
        <v>317.73</v>
      </c>
      <c r="CG7" s="24">
        <v>274.35000000000002</v>
      </c>
      <c r="CH7" s="24">
        <v>273.52</v>
      </c>
      <c r="CI7" s="24">
        <v>274.99</v>
      </c>
      <c r="CJ7" s="24">
        <v>282.08999999999997</v>
      </c>
      <c r="CK7" s="24">
        <v>303.27999999999997</v>
      </c>
      <c r="CL7" s="24">
        <v>273.68</v>
      </c>
      <c r="CM7" s="24">
        <v>70.42</v>
      </c>
      <c r="CN7" s="24">
        <v>56.29</v>
      </c>
      <c r="CO7" s="24">
        <v>57.07</v>
      </c>
      <c r="CP7" s="24">
        <v>55.44</v>
      </c>
      <c r="CQ7" s="24">
        <v>53.94</v>
      </c>
      <c r="CR7" s="24">
        <v>50.68</v>
      </c>
      <c r="CS7" s="24">
        <v>50.14</v>
      </c>
      <c r="CT7" s="24">
        <v>54.83</v>
      </c>
      <c r="CU7" s="24">
        <v>66.53</v>
      </c>
      <c r="CV7" s="24">
        <v>52.35</v>
      </c>
      <c r="CW7" s="24">
        <v>52.55</v>
      </c>
      <c r="CX7" s="24">
        <v>93.46</v>
      </c>
      <c r="CY7" s="24">
        <v>94.21</v>
      </c>
      <c r="CZ7" s="24">
        <v>94.41</v>
      </c>
      <c r="DA7" s="24">
        <v>94.54</v>
      </c>
      <c r="DB7" s="24">
        <v>94.8</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Nakamura Naoko</cp:lastModifiedBy>
  <cp:lastPrinted>2024-01-26T06:20:56Z</cp:lastPrinted>
  <dcterms:created xsi:type="dcterms:W3CDTF">2023-12-12T02:56:07Z</dcterms:created>
  <dcterms:modified xsi:type="dcterms:W3CDTF">2024-01-26T06:20:57Z</dcterms:modified>
  <cp:category/>
</cp:coreProperties>
</file>