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fserver01\文書管理\組織\上下水道料金総務課\●企業総務課共有フォルダ（Ｈ２９．１移行）\経営比較分析●\R5\"/>
    </mc:Choice>
  </mc:AlternateContent>
  <xr:revisionPtr revIDLastSave="0" documentId="13_ncr:1_{D19CFAEB-7FE1-4E3E-9EC8-4B01CD9CCDA7}" xr6:coauthVersionLast="47" xr6:coauthVersionMax="47" xr10:uidLastSave="{00000000-0000-0000-0000-000000000000}"/>
  <workbookProtection workbookAlgorithmName="SHA-512" workbookHashValue="pge+r3cfebUFzcUBXBWHmLPwqaiVQpaoIlYcOuz/1RoykqXMM2ZSyjaRQahzYNnEnxJAGKnnnGDRy00o8EfOUw==" workbookSaltValue="f6pa4NwUWFbh5bJTkEi2/Q=="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AD10" i="4"/>
  <c r="P10" i="4"/>
  <c r="BB8" i="4"/>
  <c r="AT8" i="4"/>
  <c r="AD8" i="4"/>
  <c r="W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<sst xmlns="http://schemas.openxmlformats.org/spreadsheetml/2006/main" count="236" uniqueCount="119">
  <si>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</si>
  <si>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</si>
  <si>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</si>
  <si>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</si>
  <si>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</si>
  <si>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</si>
  <si>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</si>
  <si>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</si>
  <si>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</si>
  <si>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</si>
  <si>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</si>
  <si>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</si>
  <si>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</si>
  <si>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</si>
  <si>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</si>
  <si>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</si>
  <si>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</si>
  <si>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</si>
  <si>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</si>
  <si>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</si>
  <si>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</si>
  <si>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</si>
  <si>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</si>
  <si>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</si>
  <si>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</si>
  <si>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</si>
  <si>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</si>
  <si>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</si>
  <si>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</si>
  <si>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</si>
  <si>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</si>
  <si>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</si>
  <si>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</si>
  <si>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</si>
  <si>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</si>
  <si>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</si>
  <si>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</si>
  <si>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</si>
  <si>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</si>
  <si>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</si>
  <si>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</si>
  <si>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</si>
  <si>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</si>
  <si>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</si>
  <si>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</si>
  <si>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</si>
  <si>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</si>
  <si>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</si>
  <si>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</si>
  <si>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</si>
  <si>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</si>
  <si>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</si>
  <si>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</si>
  <si>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</si>
  <si>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</si>
  <si>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</si>
  <si>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</si>
  <si>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</si>
  <si>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</si>
  <si>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</si>
  <si>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</si>
  <si>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</si>
  <si>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</si>
  <si>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</si>
  <si>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</si>
  <si>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</si>
  <si>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</si>
  <si>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</si>
  <si>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</si>
  <si>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</si>
  <si>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</si>
  <si>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</si>
  <si>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</si>
  <si>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</si>
  <si>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</si>
  <si>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</si>
  <si>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</si>
  <si>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</si>
  <si>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</si>
  <si>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</si>
  <si>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</si>
  <si>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</si>
  <si>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</si>
  <si>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</si>
  <si>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</si>
  <si>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</si>
  <si>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</si>
  <si>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</si>
  <si>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</si>
  <si>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</si>
  <si>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</si>
  <si>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</si>
  <si>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</si>
  <si>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</si>
  <si>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</si>
  <si>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</si>
  <si>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筑紫野市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</si>
  <si>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</si>
  <si>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</si>
  <si>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</si>
  <si>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</si>
  <si>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</si>
  <si>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</si>
  <si>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</si>
  <si>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</si>
  <si>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</si>
  <si>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</si>
  <si>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</si>
  <si>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</si>
  <si>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</si>
  <si>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</si>
  <si>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</si>
  <si>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</si>
  <si>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</si>
  <si>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</si>
  <si>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</si>
  <si>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類似団体平均値とほぼ同様の推移を示している。平成26年度の公営企業会計制度改正で急激に有形固定資産減価償却率が上昇し、この時点で類似団体平均値を上回る形となった。管渠老朽化率は0％であり、法定耐用年数を経過した管渠は存在しない。本市においては平成28年度に筑紫野市下水道ストックマネジメント計画を策定しており、管渠の重要度、経過年数などを考慮しながら計画的に施設の更新及び長寿命化対策を行っていく。</t>
    <rPh sb="132" eb="135">
      <t>ゲスイドウ</t>
    </rPh>
    <phoneticPr fontId="4"/>
  </si>
  <si>
    <t>【※注：本市においては、公共下水道事業会計及び特定環境保全公共下水道事業会計を区分せずに会計処理を行っている。その結果、両者の各決算値においては実数値が把握できないことにより便宜的に按分等で算出している項目がある。】
平成30年度から令和4年度において、経常収支比率は100％であり、累積欠損金比率も0％であることから、経営状況は良好である。流動比率は平成30年度以降100％を超え、支払余力が高まった。企業債残高対事業規模比率は、令和4年度においては類似団体平均値から609.28ポイント下回っている。将来的な管路更新に備え計画的に事業を進めるとともに、料金収入に見合った規模の企業債を発行するなど、細やかな分析に基づく対応が継続的に必要である。経費回収率は100％に達し、類似団体平均値を上回る水準となった。これは平成30年度以降、汚水処理費の算定を見直し減額となったことによるものと考えられる。同様に汚水処理原価も下がってはいるが、類似団体平均値をやや下回る水準となっている。汚水処理費が関わる項目については今後の推移を注意深くみていく必要がある。引き続き有収水量の増加及び維持管理費等の削減に計画的に取り組んでいく。施設利用率は本市には終末処理場が存在しないため該当値はない。水洗化率は類似団体平均値と比較して良好だと考えるが、近隣市よりは低い傾向にある。それぞれの地域における地理的条件等を勘案しながら、より合理的・計画的に、また、費用対効果等を考慮しながらその地域に最適と考えられる手法により事業を進め、更なる水洗化の向上に努める。</t>
    <rPh sb="109" eb="111">
      <t>ヘイセイ</t>
    </rPh>
    <rPh sb="113" eb="115">
      <t>ネンド</t>
    </rPh>
    <rPh sb="117" eb="119">
      <t>レイワ</t>
    </rPh>
    <rPh sb="120" eb="122">
      <t>ネンド</t>
    </rPh>
    <rPh sb="182" eb="184">
      <t>イコウ</t>
    </rPh>
    <rPh sb="216" eb="218">
      <t>レイワ</t>
    </rPh>
    <rPh sb="359" eb="361">
      <t>ヘイセイ</t>
    </rPh>
    <rPh sb="363" eb="365">
      <t>ネンド</t>
    </rPh>
    <rPh sb="365" eb="367">
      <t>イコウ</t>
    </rPh>
    <rPh sb="423" eb="426">
      <t>ヘイキンチ</t>
    </rPh>
    <rPh sb="429" eb="431">
      <t>シタマワ</t>
    </rPh>
    <rPh sb="576" eb="578">
      <t>ケイコウ</t>
    </rPh>
    <phoneticPr fontId="4"/>
  </si>
  <si>
    <t xml:space="preserve">各種経営指標から、経営状況は概ね良好である。補てん財源についても、令和元年度以降好転している。
「２．老朽化の状況について」においても述べたように筑紫野市下水道ストックマネジメント計画に基づき老朽管渠の更新・長寿命化対策を行っていくが、事業費とその財源確保の方策に対する将来的な予測を総合的な見地から行い、両者のバランスを取りながら経営の安定化を持続させることが肝要であると考え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</si>
</sst>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C9-4BF9-965E-3FE0A6B023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19C9-4BF9-965E-3FE0A6B023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54-4C55-856B-3BA7940EA1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4854-4C55-856B-3BA7940EA1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90.49</c:v>
                </c:pt>
                <c:pt idx="1">
                  <c:v>91.4</c:v>
                </c:pt>
                <c:pt idx="2">
                  <c:v>91.19</c:v>
                </c:pt>
                <c:pt idx="3">
                  <c:v>91.25</c:v>
                </c:pt>
                <c:pt idx="4">
                  <c:v>91.71</c:v>
                </c:pt>
              </c:numCache>
            </c:numRef>
          </c:val>
          <c:extLst>
            <c:ext xmlns:c16="http://schemas.microsoft.com/office/drawing/2014/chart" uri="{C3380CC4-5D6E-409C-BE32-E72D297353CC}">
              <c16:uniqueId val="{00000000-5E7C-4AA8-AA85-4F4C205657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5E7C-4AA8-AA85-4F4C205657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5F-4346-A4AC-070E4E2752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2F5F-4346-A4AC-070E4E2752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33.159999999999997</c:v>
                </c:pt>
                <c:pt idx="1">
                  <c:v>34.96</c:v>
                </c:pt>
                <c:pt idx="2">
                  <c:v>36.770000000000003</c:v>
                </c:pt>
                <c:pt idx="3">
                  <c:v>38.57</c:v>
                </c:pt>
                <c:pt idx="4">
                  <c:v>40.35</c:v>
                </c:pt>
              </c:numCache>
            </c:numRef>
          </c:val>
          <c:extLst>
            <c:ext xmlns:c16="http://schemas.microsoft.com/office/drawing/2014/chart" uri="{C3380CC4-5D6E-409C-BE32-E72D297353CC}">
              <c16:uniqueId val="{00000000-B5C7-4762-B100-93C9019118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B5C7-4762-B100-93C9019118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7D-41E7-9AD5-4EA8B65D42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007D-41E7-9AD5-4EA8B65D42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D4-4AF0-8097-F4761C3963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A3D4-4AF0-8097-F4761C3963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288.57</c:v>
                </c:pt>
                <c:pt idx="1">
                  <c:v>393.53</c:v>
                </c:pt>
                <c:pt idx="2">
                  <c:v>463.01</c:v>
                </c:pt>
                <c:pt idx="3">
                  <c:v>499.39</c:v>
                </c:pt>
                <c:pt idx="4">
                  <c:v>545.35</c:v>
                </c:pt>
              </c:numCache>
            </c:numRef>
          </c:val>
          <c:extLst>
            <c:ext xmlns:c16="http://schemas.microsoft.com/office/drawing/2014/chart" uri="{C3380CC4-5D6E-409C-BE32-E72D297353CC}">
              <c16:uniqueId val="{00000000-2F84-4E59-8E73-468A61A200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2F84-4E59-8E73-468A61A200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748.91</c:v>
                </c:pt>
                <c:pt idx="1">
                  <c:v>692.06</c:v>
                </c:pt>
                <c:pt idx="2">
                  <c:v>632.54</c:v>
                </c:pt>
                <c:pt idx="3">
                  <c:v>596.34</c:v>
                </c:pt>
                <c:pt idx="4">
                  <c:v>550.94000000000005</c:v>
                </c:pt>
              </c:numCache>
            </c:numRef>
          </c:val>
          <c:extLst>
            <c:ext xmlns:c16="http://schemas.microsoft.com/office/drawing/2014/chart" uri="{C3380CC4-5D6E-409C-BE32-E72D297353CC}">
              <c16:uniqueId val="{00000000-E287-4B34-8158-AA43E34F38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E287-4B34-8158-AA43E34F38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C3-47D0-B42B-BE16CFEBCE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B3C3-47D0-B42B-BE16CFEBCE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166.31</c:v>
                </c:pt>
                <c:pt idx="1">
                  <c:v>166.78</c:v>
                </c:pt>
                <c:pt idx="2">
                  <c:v>166.79</c:v>
                </c:pt>
                <c:pt idx="3">
                  <c:v>166.25</c:v>
                </c:pt>
                <c:pt idx="4">
                  <c:v>165.54</c:v>
                </c:pt>
              </c:numCache>
            </c:numRef>
          </c:val>
          <c:extLst>
            <c:ext xmlns:c16="http://schemas.microsoft.com/office/drawing/2014/chart" uri="{C3380CC4-5D6E-409C-BE32-E72D297353CC}">
              <c16:uniqueId val="{00000000-72FA-4D4D-861D-0223F6536A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72FA-4D4D-861D-0223F6536A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48"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福岡県　筑紫野市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46">
        <f>データ!S6</f>
        <v>106442</v>
      </c>
      <c r="AM8" s="46"/>
      <c r="AN8" s="46"/>
      <c r="AO8" s="46"/>
      <c r="AP8" s="46"/>
      <c r="AQ8" s="46"/>
      <c r="AR8" s="46"/>
      <c r="AS8" s="46"/>
      <c r="AT8" s="45">
        <f>データ!T6</f>
        <v>87.73</v>
      </c>
      <c r="AU8" s="45"/>
      <c r="AV8" s="45"/>
      <c r="AW8" s="45"/>
      <c r="AX8" s="45"/>
      <c r="AY8" s="45"/>
      <c r="AZ8" s="45"/>
      <c r="BA8" s="45"/>
      <c r="BB8" s="45">
        <f>データ!U6</f>
        <v>1213.29</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72.33</v>
      </c>
      <c r="J10" s="45"/>
      <c r="K10" s="45"/>
      <c r="L10" s="45"/>
      <c r="M10" s="45"/>
      <c r="N10" s="45"/>
      <c r="O10" s="45"/>
      <c r="P10" s="45">
        <f>データ!P6</f>
        <v>3.17</v>
      </c>
      <c r="Q10" s="45"/>
      <c r="R10" s="45"/>
      <c r="S10" s="45"/>
      <c r="T10" s="45"/>
      <c r="U10" s="45"/>
      <c r="V10" s="45"/>
      <c r="W10" s="45">
        <f>データ!Q6</f>
        <v>100</v>
      </c>
      <c r="X10" s="45"/>
      <c r="Y10" s="45"/>
      <c r="Z10" s="45"/>
      <c r="AA10" s="45"/>
      <c r="AB10" s="45"/>
      <c r="AC10" s="45"/>
      <c r="AD10" s="46">
        <f>データ!R6</f>
        <v>3360</v>
      </c>
      <c r="AE10" s="46"/>
      <c r="AF10" s="46"/>
      <c r="AG10" s="46"/>
      <c r="AH10" s="46"/>
      <c r="AI10" s="46"/>
      <c r="AJ10" s="46"/>
      <c r="AK10" s="2"/>
      <c r="AL10" s="46">
        <f>データ!V6</f>
        <v>3376</v>
      </c>
      <c r="AM10" s="46"/>
      <c r="AN10" s="46"/>
      <c r="AO10" s="46"/>
      <c r="AP10" s="46"/>
      <c r="AQ10" s="46"/>
      <c r="AR10" s="46"/>
      <c r="AS10" s="46"/>
      <c r="AT10" s="45">
        <f>データ!W6</f>
        <v>1.02</v>
      </c>
      <c r="AU10" s="45"/>
      <c r="AV10" s="45"/>
      <c r="AW10" s="45"/>
      <c r="AX10" s="45"/>
      <c r="AY10" s="45"/>
      <c r="AZ10" s="45"/>
      <c r="BA10" s="45"/>
      <c r="BB10" s="45">
        <f>データ!X6</f>
        <v>3309.8</v>
      </c>
      <c r="BC10" s="45"/>
      <c r="BD10" s="45"/>
      <c r="BE10" s="45"/>
      <c r="BF10" s="45"/>
      <c r="BG10" s="45"/>
      <c r="BH10" s="45"/>
      <c r="BI10" s="45"/>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116</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118</v>
      </c>
      <c r="BM66" s="86"/>
      <c r="BN66" s="86"/>
      <c r="BO66" s="86"/>
      <c r="BP66" s="86"/>
      <c r="BQ66" s="86"/>
      <c r="BR66" s="86"/>
      <c r="BS66" s="86"/>
      <c r="BT66" s="86"/>
      <c r="BU66" s="86"/>
      <c r="BV66" s="86"/>
      <c r="BW66" s="86"/>
      <c r="BX66" s="86"/>
      <c r="BY66" s="86"/>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86"/>
      <c r="BN67" s="86"/>
      <c r="BO67" s="86"/>
      <c r="BP67" s="86"/>
      <c r="BQ67" s="86"/>
      <c r="BR67" s="86"/>
      <c r="BS67" s="86"/>
      <c r="BT67" s="86"/>
      <c r="BU67" s="86"/>
      <c r="BV67" s="86"/>
      <c r="BW67" s="86"/>
      <c r="BX67" s="86"/>
      <c r="BY67" s="86"/>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86"/>
      <c r="BN68" s="86"/>
      <c r="BO68" s="86"/>
      <c r="BP68" s="86"/>
      <c r="BQ68" s="86"/>
      <c r="BR68" s="86"/>
      <c r="BS68" s="86"/>
      <c r="BT68" s="86"/>
      <c r="BU68" s="86"/>
      <c r="BV68" s="86"/>
      <c r="BW68" s="86"/>
      <c r="BX68" s="86"/>
      <c r="BY68" s="86"/>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86"/>
      <c r="BN69" s="86"/>
      <c r="BO69" s="86"/>
      <c r="BP69" s="86"/>
      <c r="BQ69" s="86"/>
      <c r="BR69" s="86"/>
      <c r="BS69" s="86"/>
      <c r="BT69" s="86"/>
      <c r="BU69" s="86"/>
      <c r="BV69" s="86"/>
      <c r="BW69" s="86"/>
      <c r="BX69" s="86"/>
      <c r="BY69" s="86"/>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86"/>
      <c r="BN70" s="86"/>
      <c r="BO70" s="86"/>
      <c r="BP70" s="86"/>
      <c r="BQ70" s="86"/>
      <c r="BR70" s="86"/>
      <c r="BS70" s="86"/>
      <c r="BT70" s="86"/>
      <c r="BU70" s="86"/>
      <c r="BV70" s="86"/>
      <c r="BW70" s="86"/>
      <c r="BX70" s="86"/>
      <c r="BY70" s="86"/>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86"/>
      <c r="BN71" s="86"/>
      <c r="BO71" s="86"/>
      <c r="BP71" s="86"/>
      <c r="BQ71" s="86"/>
      <c r="BR71" s="86"/>
      <c r="BS71" s="86"/>
      <c r="BT71" s="86"/>
      <c r="BU71" s="86"/>
      <c r="BV71" s="86"/>
      <c r="BW71" s="86"/>
      <c r="BX71" s="86"/>
      <c r="BY71" s="86"/>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86"/>
      <c r="BN72" s="86"/>
      <c r="BO72" s="86"/>
      <c r="BP72" s="86"/>
      <c r="BQ72" s="86"/>
      <c r="BR72" s="86"/>
      <c r="BS72" s="86"/>
      <c r="BT72" s="86"/>
      <c r="BU72" s="86"/>
      <c r="BV72" s="86"/>
      <c r="BW72" s="86"/>
      <c r="BX72" s="86"/>
      <c r="BY72" s="86"/>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86"/>
      <c r="BN73" s="86"/>
      <c r="BO73" s="86"/>
      <c r="BP73" s="86"/>
      <c r="BQ73" s="86"/>
      <c r="BR73" s="86"/>
      <c r="BS73" s="86"/>
      <c r="BT73" s="86"/>
      <c r="BU73" s="86"/>
      <c r="BV73" s="86"/>
      <c r="BW73" s="86"/>
      <c r="BX73" s="86"/>
      <c r="BY73" s="86"/>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86"/>
      <c r="BN74" s="86"/>
      <c r="BO74" s="86"/>
      <c r="BP74" s="86"/>
      <c r="BQ74" s="86"/>
      <c r="BR74" s="86"/>
      <c r="BS74" s="86"/>
      <c r="BT74" s="86"/>
      <c r="BU74" s="86"/>
      <c r="BV74" s="86"/>
      <c r="BW74" s="86"/>
      <c r="BX74" s="86"/>
      <c r="BY74" s="86"/>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86"/>
      <c r="BN75" s="86"/>
      <c r="BO75" s="86"/>
      <c r="BP75" s="86"/>
      <c r="BQ75" s="86"/>
      <c r="BR75" s="86"/>
      <c r="BS75" s="86"/>
      <c r="BT75" s="86"/>
      <c r="BU75" s="86"/>
      <c r="BV75" s="86"/>
      <c r="BW75" s="86"/>
      <c r="BX75" s="86"/>
      <c r="BY75" s="86"/>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86"/>
      <c r="BN76" s="86"/>
      <c r="BO76" s="86"/>
      <c r="BP76" s="86"/>
      <c r="BQ76" s="86"/>
      <c r="BR76" s="86"/>
      <c r="BS76" s="86"/>
      <c r="BT76" s="86"/>
      <c r="BU76" s="86"/>
      <c r="BV76" s="86"/>
      <c r="BW76" s="86"/>
      <c r="BX76" s="86"/>
      <c r="BY76" s="86"/>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86"/>
      <c r="BN77" s="86"/>
      <c r="BO77" s="86"/>
      <c r="BP77" s="86"/>
      <c r="BQ77" s="86"/>
      <c r="BR77" s="86"/>
      <c r="BS77" s="86"/>
      <c r="BT77" s="86"/>
      <c r="BU77" s="86"/>
      <c r="BV77" s="86"/>
      <c r="BW77" s="86"/>
      <c r="BX77" s="86"/>
      <c r="BY77" s="86"/>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86"/>
      <c r="BN78" s="86"/>
      <c r="BO78" s="86"/>
      <c r="BP78" s="86"/>
      <c r="BQ78" s="86"/>
      <c r="BR78" s="86"/>
      <c r="BS78" s="86"/>
      <c r="BT78" s="86"/>
      <c r="BU78" s="86"/>
      <c r="BV78" s="86"/>
      <c r="BW78" s="86"/>
      <c r="BX78" s="86"/>
      <c r="BY78" s="86"/>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86"/>
      <c r="BN79" s="86"/>
      <c r="BO79" s="86"/>
      <c r="BP79" s="86"/>
      <c r="BQ79" s="86"/>
      <c r="BR79" s="86"/>
      <c r="BS79" s="86"/>
      <c r="BT79" s="86"/>
      <c r="BU79" s="86"/>
      <c r="BV79" s="86"/>
      <c r="BW79" s="86"/>
      <c r="BX79" s="86"/>
      <c r="BY79" s="86"/>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86"/>
      <c r="BN80" s="86"/>
      <c r="BO80" s="86"/>
      <c r="BP80" s="86"/>
      <c r="BQ80" s="86"/>
      <c r="BR80" s="86"/>
      <c r="BS80" s="86"/>
      <c r="BT80" s="86"/>
      <c r="BU80" s="86"/>
      <c r="BV80" s="86"/>
      <c r="BW80" s="86"/>
      <c r="BX80" s="86"/>
      <c r="BY80" s="86"/>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86"/>
      <c r="BN81" s="86"/>
      <c r="BO81" s="86"/>
      <c r="BP81" s="86"/>
      <c r="BQ81" s="86"/>
      <c r="BR81" s="86"/>
      <c r="BS81" s="86"/>
      <c r="BT81" s="86"/>
      <c r="BU81" s="86"/>
      <c r="BV81" s="86"/>
      <c r="BW81" s="86"/>
      <c r="BX81" s="86"/>
      <c r="BY81" s="86"/>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ZVCjUqruyial+21SrWNEPhTITJMDnUGrWFb1j40PR1S7vHLPi6cSdQ+fypeTEy3ZgeB/fxzTzRTH4Wi1zVQXg==" saltValue="6Kmhq4AuOKi/0tcoG/Fx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66:BZ82"/>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402176</v>
      </c>
      <c r="D6" s="19">
        <f t="shared" si="3"/>
        <v>46</v>
      </c>
      <c r="E6" s="19">
        <f t="shared" si="3"/>
        <v>17</v>
      </c>
      <c r="F6" s="19">
        <f t="shared" si="3"/>
        <v>4</v>
      </c>
      <c r="G6" s="19">
        <f t="shared" si="3"/>
        <v>0</v>
      </c>
      <c r="H6" s="19" t="str">
        <f t="shared" si="3"/>
        <v>福岡県　筑紫野市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72.33</v>
      </c>
      <c r="P6" s="20">
        <f t="shared" si="3"/>
        <v>3.17</v>
      </c>
      <c r="Q6" s="20">
        <f t="shared" si="3"/>
        <v>100</v>
      </c>
      <c r="R6" s="20">
        <f t="shared" si="3"/>
        <v>3360</v>
      </c>
      <c r="S6" s="20">
        <f t="shared" si="3"/>
        <v>106442</v>
      </c>
      <c r="T6" s="20">
        <f t="shared" si="3"/>
        <v>87.73</v>
      </c>
      <c r="U6" s="20">
        <f t="shared" si="3"/>
        <v>1213.29</v>
      </c>
      <c r="V6" s="20">
        <f t="shared" si="3"/>
        <v>3376</v>
      </c>
      <c r="W6" s="20">
        <f t="shared" si="3"/>
        <v>1.02</v>
      </c>
      <c r="X6" s="20">
        <f t="shared" si="3"/>
        <v>3309.8</v>
      </c>
      <c r="Y6" s="21">
        <f>IF(Y7="",NA(),Y7)</f>
        <v>100</v>
      </c>
      <c r="Z6" s="21">
        <f t="shared" ref="Z6:AH6" si="4">IF(Z7="",NA(),Z7)</f>
        <v>100</v>
      </c>
      <c r="AA6" s="21">
        <f t="shared" si="4"/>
        <v>100</v>
      </c>
      <c r="AB6" s="21">
        <f t="shared" si="4"/>
        <v>100</v>
      </c>
      <c r="AC6" s="21">
        <f t="shared" si="4"/>
        <v>100</v>
      </c>
      <c r="AD6" s="21">
        <f t="shared" si="4"/>
        <v>102.95</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27.02</v>
      </c>
      <c r="AP6" s="21">
        <f t="shared" si="5"/>
        <v>29.74</v>
      </c>
      <c r="AQ6" s="21">
        <f t="shared" si="5"/>
        <v>48.2</v>
      </c>
      <c r="AR6" s="21">
        <f t="shared" si="5"/>
        <v>46.91</v>
      </c>
      <c r="AS6" s="21">
        <f t="shared" si="5"/>
        <v>52.27</v>
      </c>
      <c r="AT6" s="20" t="str">
        <f>IF(AT7="","",IF(AT7="-","【-】","【"&amp;SUBSTITUTE(TEXT(AT7,"#,##0.00"),"-","△")&amp;"】"))</f>
        <v>【65.93】</v>
      </c>
      <c r="AU6" s="21">
        <f>IF(AU7="",NA(),AU7)</f>
        <v>288.57</v>
      </c>
      <c r="AV6" s="21">
        <f t="shared" ref="AV6:BD6" si="6">IF(AV7="",NA(),AV7)</f>
        <v>393.53</v>
      </c>
      <c r="AW6" s="21">
        <f t="shared" si="6"/>
        <v>463.01</v>
      </c>
      <c r="AX6" s="21">
        <f t="shared" si="6"/>
        <v>499.39</v>
      </c>
      <c r="AY6" s="21">
        <f t="shared" si="6"/>
        <v>545.35</v>
      </c>
      <c r="AZ6" s="21">
        <f t="shared" si="6"/>
        <v>60.67</v>
      </c>
      <c r="BA6" s="21">
        <f t="shared" si="6"/>
        <v>53.44</v>
      </c>
      <c r="BB6" s="21">
        <f t="shared" si="6"/>
        <v>46.85</v>
      </c>
      <c r="BC6" s="21">
        <f t="shared" si="6"/>
        <v>44.35</v>
      </c>
      <c r="BD6" s="21">
        <f t="shared" si="6"/>
        <v>41.51</v>
      </c>
      <c r="BE6" s="20" t="str">
        <f>IF(BE7="","",IF(BE7="-","【-】","【"&amp;SUBSTITUTE(TEXT(BE7,"#,##0.00"),"-","△")&amp;"】"))</f>
        <v>【44.25】</v>
      </c>
      <c r="BF6" s="21">
        <f>IF(BF7="",NA(),BF7)</f>
        <v>748.91</v>
      </c>
      <c r="BG6" s="21">
        <f t="shared" ref="BG6:BO6" si="7">IF(BG7="",NA(),BG7)</f>
        <v>692.06</v>
      </c>
      <c r="BH6" s="21">
        <f t="shared" si="7"/>
        <v>632.54</v>
      </c>
      <c r="BI6" s="21">
        <f t="shared" si="7"/>
        <v>596.34</v>
      </c>
      <c r="BJ6" s="21">
        <f t="shared" si="7"/>
        <v>550.94000000000005</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100</v>
      </c>
      <c r="BR6" s="21">
        <f t="shared" ref="BR6:BZ6" si="8">IF(BR7="",NA(),BR7)</f>
        <v>100</v>
      </c>
      <c r="BS6" s="21">
        <f t="shared" si="8"/>
        <v>100</v>
      </c>
      <c r="BT6" s="21">
        <f t="shared" si="8"/>
        <v>100</v>
      </c>
      <c r="BU6" s="21">
        <f t="shared" si="8"/>
        <v>100</v>
      </c>
      <c r="BV6" s="21">
        <f t="shared" si="8"/>
        <v>87.03</v>
      </c>
      <c r="BW6" s="21">
        <f t="shared" si="8"/>
        <v>84.3</v>
      </c>
      <c r="BX6" s="21">
        <f t="shared" si="8"/>
        <v>82.88</v>
      </c>
      <c r="BY6" s="21">
        <f t="shared" si="8"/>
        <v>82.53</v>
      </c>
      <c r="BZ6" s="21">
        <f t="shared" si="8"/>
        <v>81.81</v>
      </c>
      <c r="CA6" s="20" t="str">
        <f>IF(CA7="","",IF(CA7="-","【-】","【"&amp;SUBSTITUTE(TEXT(CA7,"#,##0.00"),"-","△")&amp;"】"))</f>
        <v>【73.78】</v>
      </c>
      <c r="CB6" s="21">
        <f>IF(CB7="",NA(),CB7)</f>
        <v>166.31</v>
      </c>
      <c r="CC6" s="21">
        <f t="shared" ref="CC6:CK6" si="9">IF(CC7="",NA(),CC7)</f>
        <v>166.78</v>
      </c>
      <c r="CD6" s="21">
        <f t="shared" si="9"/>
        <v>166.79</v>
      </c>
      <c r="CE6" s="21">
        <f t="shared" si="9"/>
        <v>166.25</v>
      </c>
      <c r="CF6" s="21">
        <f t="shared" si="9"/>
        <v>165.54</v>
      </c>
      <c r="CG6" s="21">
        <f t="shared" si="9"/>
        <v>177.02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46.17</v>
      </c>
      <c r="CS6" s="21">
        <f t="shared" si="10"/>
        <v>45.68</v>
      </c>
      <c r="CT6" s="21">
        <f t="shared" si="10"/>
        <v>45.87</v>
      </c>
      <c r="CU6" s="21">
        <f t="shared" si="10"/>
        <v>44.24</v>
      </c>
      <c r="CV6" s="21">
        <f t="shared" si="10"/>
        <v>45.3</v>
      </c>
      <c r="CW6" s="20" t="str">
        <f>IF(CW7="","",IF(CW7="-","【-】","【"&amp;SUBSTITUTE(TEXT(CW7,"#,##0.00"),"-","△")&amp;"】"))</f>
        <v>【42.22】</v>
      </c>
      <c r="CX6" s="21">
        <f>IF(CX7="",NA(),CX7)</f>
        <v>90.49</v>
      </c>
      <c r="CY6" s="21">
        <f t="shared" ref="CY6:DG6" si="11">IF(CY7="",NA(),CY7)</f>
        <v>91.4</v>
      </c>
      <c r="CZ6" s="21">
        <f t="shared" si="11"/>
        <v>91.19</v>
      </c>
      <c r="DA6" s="21">
        <f t="shared" si="11"/>
        <v>91.25</v>
      </c>
      <c r="DB6" s="21">
        <f t="shared" si="11"/>
        <v>91.71</v>
      </c>
      <c r="DC6" s="21">
        <f t="shared" si="11"/>
        <v>87.84</v>
      </c>
      <c r="DD6" s="21">
        <f t="shared" si="11"/>
        <v>87.96</v>
      </c>
      <c r="DE6" s="21">
        <f t="shared" si="11"/>
        <v>87.65</v>
      </c>
      <c r="DF6" s="21">
        <f t="shared" si="11"/>
        <v>88.15</v>
      </c>
      <c r="DG6" s="21">
        <f t="shared" si="11"/>
        <v>88.37</v>
      </c>
      <c r="DH6" s="20" t="str">
        <f>IF(DH7="","",IF(DH7="-","【-】","【"&amp;SUBSTITUTE(TEXT(DH7,"#,##0.00"),"-","△")&amp;"】"))</f>
        <v>【85.67】</v>
      </c>
      <c r="DI6" s="21">
        <f>IF(DI7="",NA(),DI7)</f>
        <v>33.159999999999997</v>
      </c>
      <c r="DJ6" s="21">
        <f t="shared" ref="DJ6:DR6" si="12">IF(DJ7="",NA(),DJ7)</f>
        <v>34.96</v>
      </c>
      <c r="DK6" s="21">
        <f t="shared" si="12"/>
        <v>36.770000000000003</v>
      </c>
      <c r="DL6" s="21">
        <f t="shared" si="12"/>
        <v>38.57</v>
      </c>
      <c r="DM6" s="21">
        <f t="shared" si="12"/>
        <v>40.35</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402176</v>
      </c>
      <c r="D7" s="23">
        <v>46</v>
      </c>
      <c r="E7" s="23">
        <v>17</v>
      </c>
      <c r="F7" s="23">
        <v>4</v>
      </c>
      <c r="G7" s="23">
        <v>0</v>
      </c>
      <c r="H7" s="23" t="s">
        <v>96</v>
      </c>
      <c r="I7" s="23" t="s">
        <v>97</v>
      </c>
      <c r="J7" s="23" t="s">
        <v>98</v>
      </c>
      <c r="K7" s="23" t="s">
        <v>99</v>
      </c>
      <c r="L7" s="23" t="s">
        <v>100</v>
      </c>
      <c r="M7" s="23" t="s">
        <v>101</v>
      </c>
      <c r="N7" s="24" t="s">
        <v>102</v>
      </c>
      <c r="O7" s="24">
        <v>72.33</v>
      </c>
      <c r="P7" s="24">
        <v>3.17</v>
      </c>
      <c r="Q7" s="24">
        <v>100</v>
      </c>
      <c r="R7" s="24">
        <v>3360</v>
      </c>
      <c r="S7" s="24">
        <v>106442</v>
      </c>
      <c r="T7" s="24">
        <v>87.73</v>
      </c>
      <c r="U7" s="24">
        <v>1213.29</v>
      </c>
      <c r="V7" s="24">
        <v>3376</v>
      </c>
      <c r="W7" s="24">
        <v>1.02</v>
      </c>
      <c r="X7" s="24">
        <v>3309.8</v>
      </c>
      <c r="Y7" s="24">
        <v>100</v>
      </c>
      <c r="Z7" s="24">
        <v>100</v>
      </c>
      <c r="AA7" s="24">
        <v>100</v>
      </c>
      <c r="AB7" s="24">
        <v>100</v>
      </c>
      <c r="AC7" s="24">
        <v>100</v>
      </c>
      <c r="AD7" s="24">
        <v>102.95</v>
      </c>
      <c r="AE7" s="24">
        <v>103.34</v>
      </c>
      <c r="AF7" s="24">
        <v>102.7</v>
      </c>
      <c r="AG7" s="24">
        <v>104.11</v>
      </c>
      <c r="AH7" s="24">
        <v>101.98</v>
      </c>
      <c r="AI7" s="24">
        <v>104.54</v>
      </c>
      <c r="AJ7" s="24">
        <v>0</v>
      </c>
      <c r="AK7" s="24">
        <v>0</v>
      </c>
      <c r="AL7" s="24">
        <v>0</v>
      </c>
      <c r="AM7" s="24">
        <v>0</v>
      </c>
      <c r="AN7" s="24">
        <v>0</v>
      </c>
      <c r="AO7" s="24">
        <v>27.02</v>
      </c>
      <c r="AP7" s="24">
        <v>29.74</v>
      </c>
      <c r="AQ7" s="24">
        <v>48.2</v>
      </c>
      <c r="AR7" s="24">
        <v>46.91</v>
      </c>
      <c r="AS7" s="24">
        <v>52.27</v>
      </c>
      <c r="AT7" s="24">
        <v>65.930000000000007</v>
      </c>
      <c r="AU7" s="24">
        <v>288.57</v>
      </c>
      <c r="AV7" s="24">
        <v>393.53</v>
      </c>
      <c r="AW7" s="24">
        <v>463.01</v>
      </c>
      <c r="AX7" s="24">
        <v>499.39</v>
      </c>
      <c r="AY7" s="24">
        <v>545.35</v>
      </c>
      <c r="AZ7" s="24">
        <v>60.67</v>
      </c>
      <c r="BA7" s="24">
        <v>53.44</v>
      </c>
      <c r="BB7" s="24">
        <v>46.85</v>
      </c>
      <c r="BC7" s="24">
        <v>44.35</v>
      </c>
      <c r="BD7" s="24">
        <v>41.51</v>
      </c>
      <c r="BE7" s="24">
        <v>44.25</v>
      </c>
      <c r="BF7" s="24">
        <v>748.91</v>
      </c>
      <c r="BG7" s="24">
        <v>692.06</v>
      </c>
      <c r="BH7" s="24">
        <v>632.54</v>
      </c>
      <c r="BI7" s="24">
        <v>596.34</v>
      </c>
      <c r="BJ7" s="24">
        <v>550.94000000000005</v>
      </c>
      <c r="BK7" s="24">
        <v>1252.71</v>
      </c>
      <c r="BL7" s="24">
        <v>1267.3900000000001</v>
      </c>
      <c r="BM7" s="24">
        <v>1268.6300000000001</v>
      </c>
      <c r="BN7" s="24">
        <v>1283.69</v>
      </c>
      <c r="BO7" s="24">
        <v>1160.22</v>
      </c>
      <c r="BP7" s="24">
        <v>1182.1099999999999</v>
      </c>
      <c r="BQ7" s="24">
        <v>100</v>
      </c>
      <c r="BR7" s="24">
        <v>100</v>
      </c>
      <c r="BS7" s="24">
        <v>100</v>
      </c>
      <c r="BT7" s="24">
        <v>100</v>
      </c>
      <c r="BU7" s="24">
        <v>100</v>
      </c>
      <c r="BV7" s="24">
        <v>87.03</v>
      </c>
      <c r="BW7" s="24">
        <v>84.3</v>
      </c>
      <c r="BX7" s="24">
        <v>82.88</v>
      </c>
      <c r="BY7" s="24">
        <v>82.53</v>
      </c>
      <c r="BZ7" s="24">
        <v>81.81</v>
      </c>
      <c r="CA7" s="24">
        <v>73.78</v>
      </c>
      <c r="CB7" s="24">
        <v>166.31</v>
      </c>
      <c r="CC7" s="24">
        <v>166.78</v>
      </c>
      <c r="CD7" s="24">
        <v>166.79</v>
      </c>
      <c r="CE7" s="24">
        <v>166.25</v>
      </c>
      <c r="CF7" s="24">
        <v>165.54</v>
      </c>
      <c r="CG7" s="24">
        <v>177.02</v>
      </c>
      <c r="CH7" s="24">
        <v>185.47</v>
      </c>
      <c r="CI7" s="24">
        <v>187.76</v>
      </c>
      <c r="CJ7" s="24">
        <v>190.48</v>
      </c>
      <c r="CK7" s="24">
        <v>193.59</v>
      </c>
      <c r="CL7" s="24">
        <v>220.62</v>
      </c>
      <c r="CM7" s="24" t="s">
        <v>102</v>
      </c>
      <c r="CN7" s="24" t="s">
        <v>102</v>
      </c>
      <c r="CO7" s="24" t="s">
        <v>102</v>
      </c>
      <c r="CP7" s="24" t="s">
        <v>102</v>
      </c>
      <c r="CQ7" s="24" t="s">
        <v>102</v>
      </c>
      <c r="CR7" s="24">
        <v>46.17</v>
      </c>
      <c r="CS7" s="24">
        <v>45.68</v>
      </c>
      <c r="CT7" s="24">
        <v>45.87</v>
      </c>
      <c r="CU7" s="24">
        <v>44.24</v>
      </c>
      <c r="CV7" s="24">
        <v>45.3</v>
      </c>
      <c r="CW7" s="24">
        <v>42.22</v>
      </c>
      <c r="CX7" s="24">
        <v>90.49</v>
      </c>
      <c r="CY7" s="24">
        <v>91.4</v>
      </c>
      <c r="CZ7" s="24">
        <v>91.19</v>
      </c>
      <c r="DA7" s="24">
        <v>91.25</v>
      </c>
      <c r="DB7" s="24">
        <v>91.71</v>
      </c>
      <c r="DC7" s="24">
        <v>87.84</v>
      </c>
      <c r="DD7" s="24">
        <v>87.96</v>
      </c>
      <c r="DE7" s="24">
        <v>87.65</v>
      </c>
      <c r="DF7" s="24">
        <v>88.15</v>
      </c>
      <c r="DG7" s="24">
        <v>88.37</v>
      </c>
      <c r="DH7" s="24">
        <v>85.67</v>
      </c>
      <c r="DI7" s="24">
        <v>33.159999999999997</v>
      </c>
      <c r="DJ7" s="24">
        <v>34.96</v>
      </c>
      <c r="DK7" s="24">
        <v>36.770000000000003</v>
      </c>
      <c r="DL7" s="24">
        <v>38.57</v>
      </c>
      <c r="DM7" s="24">
        <v>40.35</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Nakamura Naoko</cp:lastModifiedBy>
  <cp:lastPrinted>2024-01-29T04:53:19Z</cp:lastPrinted>
  <dcterms:created xsi:type="dcterms:W3CDTF">2023-12-12T00:58:38Z</dcterms:created>
  <dcterms:modified xsi:type="dcterms:W3CDTF">2024-01-29T04:53:21Z</dcterms:modified>
  <cp:category/>
</cp:coreProperties>
</file>