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fserver02\文書管理\組織\財政担当\契約担当（旧）\財政担当\財政担当\★財政担当フォルダ★\財政状況資料集（21まで決算統計財政比較分析表）\令和３年度\１回目修正依頼\照会\"/>
    </mc:Choice>
  </mc:AlternateContent>
  <bookViews>
    <workbookView xWindow="0" yWindow="0" windowWidth="15360" windowHeight="7635" activeTab="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<sst xmlns="http://schemas.openxmlformats.org/spreadsheetml/2006/main" count="1146" uniqueCount="632">
  <si>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</si>
  <si>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</si>
  <si>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</si>
  <si>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</si>
  <si>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</si>
  <si>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</si>
  <si>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</si>
  <si>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</si>
  <si>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</si>
  <si>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</si>
  <si>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</si>
  <si>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</si>
  <si>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</si>
  <si>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</si>
  <si>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</si>
  <si>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</si>
  <si>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</si>
  <si>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</si>
  <si>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</si>
  <si>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</si>
  <si>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</si>
  <si>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</si>
  <si>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</si>
  <si>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</si>
  <si>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</si>
  <si>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</si>
  <si>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</si>
  <si>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</si>
  <si>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</si>
  <si>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</si>
  <si>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</si>
  <si>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</si>
  <si>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</si>
  <si>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</si>
  <si>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</si>
  <si>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</si>
  <si>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</si>
  <si>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</si>
  <si>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</si>
  <si>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</si>
  <si>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</si>
  <si>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</si>
  <si>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</si>
  <si>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</si>
  <si>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</si>
  <si>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</si>
  <si>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</si>
  <si>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</si>
  <si>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</si>
  <si>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</si>
  <si>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</si>
  <si>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</si>
  <si>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</si>
  <si>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</si>
  <si>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</si>
  <si>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</si>
  <si>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</si>
  <si>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</si>
  <si>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</si>
  <si>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</si>
  <si>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</si>
  <si>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</si>
  <si>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</si>
  <si>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</si>
  <si>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</si>
  <si>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</si>
  <si>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</si>
  <si>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</si>
  <si>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</si>
  <si>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</si>
  <si>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</si>
  <si>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</si>
  <si>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</si>
  <si>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</si>
  <si>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</si>
  <si>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</si>
  <si>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</si>
  <si>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</si>
  <si>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</si>
  <si>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</si>
  <si>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</si>
  <si>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</si>
  <si>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</si>
  <si>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</si>
  <si>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</si>
  <si>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</si>
  <si>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</si>
  <si>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</si>
  <si>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</si>
  <si>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</si>
  <si>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</si>
  <si>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</si>
  <si>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</si>
  <si>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</si>
  <si>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</si>
  <si>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</si>
  <si>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</si>
  <si>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</si>
  <si>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筑紫野市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</si>
  <si>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</si>
  <si>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</si>
  <si>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</si>
  <si>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</si>
  <si>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</si>
  <si>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</si>
  <si>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</si>
  <si>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</si>
  <si>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</si>
  <si>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</si>
  <si>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</si>
  <si>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</si>
  <si>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</si>
  <si>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</si>
  <si>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</si>
  <si>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</si>
  <si>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</si>
  <si>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</si>
  <si>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</si>
  <si>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</si>
  <si>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</si>
  <si>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</si>
  <si>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</si>
  <si>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</si>
  <si>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</si>
  <si>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</si>
  <si>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</si>
  <si>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</si>
  <si>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</si>
  <si>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</si>
  <si>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</si>
  <si>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</si>
  <si>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</si>
  <si>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</si>
  <si>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</si>
  <si>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</si>
  <si>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</si>
  <si>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</si>
  <si>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</si>
  <si>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</si>
  <si>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</si>
  <si>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</si>
  <si>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</si>
  <si>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</si>
  <si>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</si>
  <si>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</si>
  <si>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</si>
  <si>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</si>
  <si>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</si>
  <si>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</si>
  <si>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</si>
  <si>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</si>
  <si>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</si>
  <si>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</si>
  <si>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</si>
  <si>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</si>
  <si>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</si>
  <si>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</si>
  <si>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</si>
  <si>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</si>
  <si>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</si>
  <si>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</si>
  <si>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</si>
  <si>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</si>
  <si>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</si>
  <si>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</si>
  <si>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</si>
  <si>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</si>
  <si>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</si>
  <si>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</si>
  <si>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</si>
  <si>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</si>
  <si>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</si>
  <si>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</si>
  <si>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</si>
  <si>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</si>
  <si>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</si>
  <si>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</si>
  <si>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</si>
  <si>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</si>
  <si>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</si>
  <si>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</si>
  <si>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</si>
  <si>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</si>
  <si>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</si>
  <si>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</si>
  <si>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</si>
  <si>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</si>
  <si>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</si>
  <si>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</si>
  <si>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</si>
  <si>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</si>
  <si>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</si>
  <si>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</si>
  <si>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</si>
  <si>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</si>
  <si>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</si>
  <si>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</si>
  <si>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</si>
  <si>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</si>
  <si>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</si>
  <si>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</si>
  <si>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</si>
  <si>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</si>
  <si>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</si>
  <si>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</si>
  <si>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</si>
  <si>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</si>
  <si>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</si>
  <si>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</si>
  <si>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</si>
  <si>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</si>
  <si>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</si>
  <si>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</si>
  <si>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</si>
  <si>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</si>
  <si>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</si>
  <si>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</si>
  <si>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</si>
  <si>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</si>
  <si>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</si>
  <si>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</si>
  <si>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</si>
  <si>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</si>
  <si>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</si>
  <si>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</si>
  <si>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</si>
  <si>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</si>
  <si>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</si>
  <si>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</si>
  <si>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</si>
  <si>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</si>
  <si>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</si>
  <si>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</si>
  <si>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</si>
  <si>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</si>
  <si>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</si>
  <si>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</si>
  <si>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</si>
  <si>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</si>
  <si>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</si>
  <si>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</si>
  <si>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</si>
  <si>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</si>
  <si>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</si>
  <si>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</si>
  <si>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</si>
  <si>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</si>
  <si>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</si>
  <si>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</si>
  <si>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</si>
  <si>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</si>
  <si>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</si>
  <si>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</si>
  <si>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</si>
  <si>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</si>
  <si>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</si>
  <si>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</si>
  <si>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</si>
  <si>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</si>
  <si>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</si>
  <si>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</si>
  <si>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</si>
  <si>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</si>
  <si>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</si>
  <si>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</si>
  <si>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</si>
  <si>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</si>
  <si>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</si>
  <si>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</si>
  <si>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</si>
  <si>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</si>
  <si>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</si>
  <si>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</si>
  <si>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</si>
  <si>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</si>
  <si>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</si>
  <si>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</si>
  <si>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</si>
  <si>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</si>
  <si>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</si>
  <si>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</si>
  <si>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</si>
  <si>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</si>
  <si>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</si>
  <si>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</si>
  <si>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</si>
  <si>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</si>
  <si>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保険税(料)収入額</t>
    <phoneticPr fontId="5"/>
  </si>
  <si>
    <t>　うち減収補塡債(特例分)</t>
    <rPh sb="4" eb="5">
      <t>シュウ</t>
    </rPh>
    <rPh sb="9" eb="10">
      <t>トク</t>
    </rPh>
    <rPh sb="10" eb="11">
      <t>レイ</t>
    </rPh>
    <rPh sb="11" eb="12">
      <t>ブン</t>
    </rPh>
    <phoneticPr fontId="16"/>
  </si>
  <si>
    <t>保険給付費</t>
    <phoneticPr fontId="5"/>
  </si>
  <si>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</si>
  <si>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</si>
  <si>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</si>
  <si>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</si>
  <si>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</si>
  <si>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</si>
  <si>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福岡県筑紫野市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</si>
  <si>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</si>
  <si>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</si>
  <si>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</si>
  <si>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</si>
  <si>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</si>
  <si>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</si>
  <si>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</si>
  <si>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</si>
  <si>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</si>
  <si>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</si>
  <si>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</si>
  <si>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</si>
  <si>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</si>
  <si>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</si>
  <si>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</si>
  <si>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</si>
  <si>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</si>
  <si>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</si>
  <si>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</si>
  <si>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</si>
  <si>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</si>
  <si>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奨学資金貸与事業特別会計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</si>
  <si>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</si>
  <si>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</si>
  <si>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</si>
  <si>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</si>
  <si>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</si>
  <si>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</si>
  <si>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</si>
  <si>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</si>
  <si>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</si>
  <si>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</si>
  <si>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</si>
  <si>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</si>
  <si>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</si>
  <si>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</si>
  <si>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</si>
  <si>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</si>
  <si>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</si>
  <si>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介護認定審査会事業特別会計</t>
    <phoneticPr fontId="5"/>
  </si>
  <si>
    <t>-</t>
    <phoneticPr fontId="5"/>
  </si>
  <si>
    <t>水道事業会計</t>
    <phoneticPr fontId="5"/>
  </si>
  <si>
    <t>法適用企業</t>
    <phoneticPr fontId="5"/>
  </si>
  <si>
    <t>下水道事業会計</t>
    <phoneticPr fontId="5"/>
  </si>
  <si>
    <t>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</si>
  <si>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</si>
  <si>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</si>
  <si>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</si>
  <si>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</si>
  <si>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</si>
  <si>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</si>
  <si>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</si>
  <si>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</si>
  <si>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</si>
  <si>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</si>
  <si>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</si>
  <si>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</si>
  <si>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</si>
  <si>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</si>
  <si>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</si>
  <si>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</si>
  <si>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</si>
  <si>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</si>
  <si>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</si>
  <si>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</si>
  <si>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</si>
  <si>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</si>
  <si>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</si>
  <si>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</si>
  <si>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</si>
  <si>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</si>
  <si>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</si>
  <si>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</si>
  <si>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</si>
  <si>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</si>
  <si>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</si>
  <si>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</si>
  <si>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</si>
  <si>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</si>
  <si>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</si>
  <si>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</si>
  <si>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</si>
  <si>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</si>
  <si>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</si>
  <si>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</si>
  <si>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</si>
  <si>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</si>
  <si>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</si>
  <si>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</si>
  <si>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</si>
  <si>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</si>
  <si>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</si>
  <si>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</si>
  <si>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</si>
  <si>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</si>
  <si>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</si>
  <si>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</si>
  <si>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</si>
  <si>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</si>
  <si>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</si>
  <si>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</si>
  <si>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</si>
  <si>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</si>
  <si>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</si>
  <si>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</si>
  <si>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</si>
  <si>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</si>
  <si>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</si>
  <si>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</si>
  <si>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</si>
  <si>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</si>
  <si>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</si>
  <si>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</si>
  <si>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</si>
  <si>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</si>
  <si>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</si>
  <si>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</si>
  <si>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</si>
  <si>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</si>
  <si>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</si>
  <si>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</si>
  <si>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</si>
  <si>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</si>
  <si>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</si>
  <si>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</si>
  <si>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</si>
  <si>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</si>
  <si>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</si>
  <si>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</si>
  <si>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</si>
  <si>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</si>
  <si>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</si>
  <si>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</si>
  <si>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</si>
  <si>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</si>
  <si>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</si>
  <si>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</si>
  <si>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</si>
  <si>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</si>
  <si>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</si>
  <si>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</si>
  <si>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</si>
  <si>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</si>
  <si>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</si>
  <si>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</si>
  <si>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</si>
  <si>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</si>
  <si>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</si>
  <si>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</si>
  <si>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</si>
  <si>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</si>
  <si>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</si>
  <si>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</si>
  <si>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</si>
  <si>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</si>
  <si>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</si>
  <si>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</si>
  <si>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</si>
  <si>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</si>
  <si>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</si>
  <si>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</si>
  <si>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</si>
  <si>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</si>
  <si>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</si>
  <si>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</si>
  <si>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</si>
  <si>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</si>
  <si>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</si>
  <si>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</si>
  <si>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</si>
  <si>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</si>
  <si>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</si>
  <si>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</si>
  <si>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</si>
  <si>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</si>
  <si>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</si>
  <si>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</si>
  <si>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</si>
  <si>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</si>
  <si>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</si>
  <si>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</si>
  <si>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</si>
  <si>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</si>
  <si>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</si>
  <si>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</si>
  <si>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</si>
  <si>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</si>
  <si>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</si>
  <si>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</si>
  <si>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</si>
  <si>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</si>
  <si>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</si>
  <si>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</si>
  <si>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</si>
  <si>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</si>
  <si>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</si>
  <si>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</si>
  <si>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</si>
  <si>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4.55</t>
  </si>
  <si>
    <t>▲ 4.72</t>
  </si>
  <si>
    <t>▲ 0.19</t>
  </si>
  <si>
    <t>水道事業会計</t>
  </si>
  <si>
    <t>下水道事業会計</t>
  </si>
  <si>
    <t>一般会計</t>
  </si>
  <si>
    <t>介護保険事業特別会計</t>
  </si>
  <si>
    <t>▲ 0.15</t>
  </si>
  <si>
    <t>後期高齢者医療事業特別会計</t>
  </si>
  <si>
    <t>国民健康保険事業特別会計</t>
  </si>
  <si>
    <t>住宅新築資金等貸付事業特別会計</t>
  </si>
  <si>
    <t>奨学資金貸与事業特別会計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</si>
  <si>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</si>
  <si>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</si>
  <si>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</si>
  <si>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</si>
  <si>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</si>
  <si>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</si>
  <si>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</si>
  <si>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</si>
  <si>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</si>
  <si>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</si>
  <si>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</si>
  <si>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</si>
  <si>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</si>
  <si>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t>
    <phoneticPr fontId="2"/>
  </si>
  <si>
    <t>-</t>
    <phoneticPr fontId="2"/>
  </si>
  <si>
    <t>筑紫野・小郡・基山清掃施設組合（一般会計）</t>
    <rPh sb="0" eb="3">
      <t>チクシノ</t>
    </rPh>
    <rPh sb="4" eb="6">
      <t>オゴオリ</t>
    </rPh>
    <rPh sb="7" eb="9">
      <t>キヤマ</t>
    </rPh>
    <rPh sb="9" eb="11">
      <t>セイソウ</t>
    </rPh>
    <rPh sb="11" eb="13">
      <t>シセツ</t>
    </rPh>
    <rPh sb="13" eb="15">
      <t>クミアイ</t>
    </rPh>
    <rPh sb="16" eb="18">
      <t>イッパン</t>
    </rPh>
    <rPh sb="18" eb="20">
      <t>カイケイ</t>
    </rPh>
    <phoneticPr fontId="2"/>
  </si>
  <si>
    <t>両筑衛生施設組合（一般会計）</t>
    <rPh sb="0" eb="1">
      <t>リョウ</t>
    </rPh>
    <rPh sb="1" eb="2">
      <t>チク</t>
    </rPh>
    <rPh sb="2" eb="4">
      <t>エイセイ</t>
    </rPh>
    <rPh sb="4" eb="6">
      <t>シセツ</t>
    </rPh>
    <rPh sb="6" eb="8">
      <t>クミアイ</t>
    </rPh>
    <rPh sb="9" eb="11">
      <t>イッパン</t>
    </rPh>
    <rPh sb="11" eb="13">
      <t>カイケイ</t>
    </rPh>
    <phoneticPr fontId="2"/>
  </si>
  <si>
    <t>筑慈苑施設組合（一般会計）</t>
    <rPh sb="0" eb="3">
      <t>チクジエン</t>
    </rPh>
    <rPh sb="3" eb="5">
      <t>シセツ</t>
    </rPh>
    <rPh sb="5" eb="7">
      <t>クミアイ</t>
    </rPh>
    <rPh sb="8" eb="10">
      <t>イッパン</t>
    </rPh>
    <rPh sb="10" eb="12">
      <t>カイケイ</t>
    </rPh>
    <phoneticPr fontId="2"/>
  </si>
  <si>
    <t>山神水道企業団</t>
    <rPh sb="0" eb="2">
      <t>ヤマガミ</t>
    </rPh>
    <rPh sb="2" eb="4">
      <t>スイドウ</t>
    </rPh>
    <rPh sb="4" eb="6">
      <t>キギョウ</t>
    </rPh>
    <rPh sb="6" eb="7">
      <t>ダン</t>
    </rPh>
    <phoneticPr fontId="2"/>
  </si>
  <si>
    <t>福岡地区水道企業団</t>
    <rPh sb="0" eb="2">
      <t>フクオカ</t>
    </rPh>
    <rPh sb="2" eb="4">
      <t>チク</t>
    </rPh>
    <rPh sb="4" eb="6">
      <t>スイドウ</t>
    </rPh>
    <rPh sb="6" eb="8">
      <t>キギョウ</t>
    </rPh>
    <rPh sb="8" eb="9">
      <t>ダン</t>
    </rPh>
    <phoneticPr fontId="2"/>
  </si>
  <si>
    <t>筑紫野太宰府消防組合（一般会計）</t>
    <rPh sb="0" eb="3">
      <t>チクシノ</t>
    </rPh>
    <rPh sb="3" eb="6">
      <t>ダザイフ</t>
    </rPh>
    <rPh sb="6" eb="8">
      <t>ショウボウ</t>
    </rPh>
    <rPh sb="8" eb="10">
      <t>クミアイ</t>
    </rPh>
    <rPh sb="11" eb="13">
      <t>イッパン</t>
    </rPh>
    <rPh sb="13" eb="15">
      <t>カイケイ</t>
    </rPh>
    <phoneticPr fontId="2"/>
  </si>
  <si>
    <t>筑紫自治振興組合（一般会計）</t>
    <rPh sb="0" eb="2">
      <t>チクシ</t>
    </rPh>
    <rPh sb="2" eb="4">
      <t>ジチ</t>
    </rPh>
    <rPh sb="4" eb="6">
      <t>シンコウ</t>
    </rPh>
    <rPh sb="6" eb="8">
      <t>クミアイ</t>
    </rPh>
    <rPh sb="9" eb="11">
      <t>イッパン</t>
    </rPh>
    <rPh sb="11" eb="13">
      <t>カイケイ</t>
    </rPh>
    <phoneticPr fontId="2"/>
  </si>
  <si>
    <t>筑紫自治振興組合（筑紫公平委員会特別会計）</t>
    <rPh sb="0" eb="2">
      <t>チクシ</t>
    </rPh>
    <rPh sb="2" eb="4">
      <t>ジチ</t>
    </rPh>
    <rPh sb="4" eb="6">
      <t>シンコウ</t>
    </rPh>
    <rPh sb="6" eb="8">
      <t>クミアイ</t>
    </rPh>
    <rPh sb="9" eb="11">
      <t>チクシ</t>
    </rPh>
    <rPh sb="11" eb="13">
      <t>コウヘイ</t>
    </rPh>
    <rPh sb="13" eb="16">
      <t>イインカイ</t>
    </rPh>
    <rPh sb="16" eb="18">
      <t>トクベツ</t>
    </rPh>
    <rPh sb="18" eb="20">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</si>
  <si>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</si>
  <si>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</si>
  <si>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</si>
  <si>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</si>
  <si>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</si>
  <si>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</si>
  <si>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</si>
  <si>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</si>
  <si>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</si>
  <si>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</si>
  <si>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筑紫野市土地開発公社</t>
    <rPh sb="0" eb="4">
      <t>チクシノシ</t>
    </rPh>
    <rPh sb="4" eb="6">
      <t>トチ</t>
    </rPh>
    <rPh sb="6" eb="8">
      <t>カイハツ</t>
    </rPh>
    <rPh sb="8" eb="10">
      <t>コウシャ</t>
    </rPh>
    <phoneticPr fontId="2"/>
  </si>
  <si>
    <t>筑紫野市文化振興財団</t>
    <rPh sb="0" eb="4">
      <t>チクシノシ</t>
    </rPh>
    <rPh sb="4" eb="6">
      <t>ブンカ</t>
    </rPh>
    <rPh sb="6" eb="10">
      <t>シンコウザイダン</t>
    </rPh>
    <phoneticPr fontId="2"/>
  </si>
  <si>
    <t>○</t>
    <phoneticPr fontId="2"/>
  </si>
  <si>
    <t>-</t>
    <phoneticPr fontId="2"/>
  </si>
  <si>
    <t>-</t>
    <phoneticPr fontId="2"/>
  </si>
  <si>
    <t>-</t>
    <phoneticPr fontId="2"/>
  </si>
  <si>
    <t>-</t>
    <phoneticPr fontId="2"/>
  </si>
  <si>
    <t>公共施設等整備基金</t>
    <rPh sb="0" eb="4">
      <t>コウキョウシセツ</t>
    </rPh>
    <rPh sb="4" eb="5">
      <t>トウ</t>
    </rPh>
    <rPh sb="5" eb="7">
      <t>セイビ</t>
    </rPh>
    <rPh sb="7" eb="9">
      <t>キキン</t>
    </rPh>
    <phoneticPr fontId="5"/>
  </si>
  <si>
    <t>創生振興基金</t>
    <rPh sb="0" eb="6">
      <t>ソウセイシンコウキキン</t>
    </rPh>
    <phoneticPr fontId="5"/>
  </si>
  <si>
    <t>環境基金</t>
    <rPh sb="0" eb="4">
      <t>カンキョウキキン</t>
    </rPh>
    <phoneticPr fontId="5"/>
  </si>
  <si>
    <t>庁舎建設基金</t>
    <rPh sb="0" eb="2">
      <t>チョウシャ</t>
    </rPh>
    <rPh sb="2" eb="4">
      <t>ケンセツ</t>
    </rPh>
    <rPh sb="4" eb="6">
      <t>キキン</t>
    </rPh>
    <phoneticPr fontId="5"/>
  </si>
  <si>
    <t>-</t>
    <phoneticPr fontId="2"/>
  </si>
  <si>
    <t>-</t>
    <phoneticPr fontId="2"/>
  </si>
  <si>
    <t>-</t>
    <phoneticPr fontId="2"/>
  </si>
  <si>
    <t>令和3年度</t>
    <phoneticPr fontId="25"/>
  </si>
  <si>
    <t>福岡県筑紫野市</t>
    <phoneticPr fontId="25"/>
  </si>
  <si>
    <t>歳出の状況（単位 千円・％）</t>
    <phoneticPr fontId="5"/>
  </si>
  <si>
    <t>目的別歳出の状況（単位 千円・％）</t>
    <phoneticPr fontId="5"/>
  </si>
  <si>
    <t>地方譲与税</t>
    <phoneticPr fontId="5"/>
  </si>
  <si>
    <t>　法定普通税</t>
    <phoneticPr fontId="5"/>
  </si>
  <si>
    <t>　　市町村民税</t>
    <phoneticPr fontId="5"/>
  </si>
  <si>
    <t>　　　個人均等割</t>
    <phoneticPr fontId="5"/>
  </si>
  <si>
    <t>　　　所得割</t>
    <phoneticPr fontId="5"/>
  </si>
  <si>
    <t>-</t>
    <phoneticPr fontId="5"/>
  </si>
  <si>
    <t>分離課税所得割交付金</t>
    <phoneticPr fontId="25"/>
  </si>
  <si>
    <t>-</t>
    <phoneticPr fontId="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</si>
  <si>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</si>
  <si>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</si>
  <si>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</si>
  <si>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</si>
  <si>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</si>
  <si>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</si>
  <si>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</si>
  <si>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</si>
  <si>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</si>
  <si>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</si>
  <si>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</si>
  <si>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</si>
  <si>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</si>
  <si>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</si>
  <si>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</si>
  <si>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</si>
  <si>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</si>
  <si>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</si>
  <si>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</si>
  <si>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</si>
  <si>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</si>
  <si>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</si>
  <si>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</si>
  <si>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</si>
  <si>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</si>
  <si>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</si>
  <si>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</si>
  <si>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</si>
  <si>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</si>
  <si>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</si>
  <si>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</si>
  <si>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</si>
  <si>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</si>
  <si>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</si>
  <si>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</si>
  <si>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</si>
  <si>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</si>
  <si>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</si>
  <si>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</si>
  <si>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</si>
  <si>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</si>
  <si>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</si>
  <si>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</si>
  <si>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</si>
  <si>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</si>
  <si>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</si>
  <si>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</si>
  <si>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</si>
  <si>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</si>
  <si>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</si>
  <si>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</si>
  <si>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</si>
  <si>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</si>
  <si>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</si>
  <si>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</si>
  <si>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</si>
  <si>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</si>
  <si>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</si>
  <si>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</si>
  <si>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</si>
  <si>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</si>
  <si>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 xml:space="preserve">※8：職員の状況については、令和3年地方公務員給与実態調査に基づいている。 </t>
    <phoneticPr fontId="2"/>
  </si>
  <si>
    <t>-</t>
    <phoneticPr fontId="2"/>
  </si>
  <si>
    <t>-</t>
    <phoneticPr fontId="2"/>
  </si>
  <si>
    <t>-</t>
    <phoneticPr fontId="2"/>
  </si>
  <si>
    <t>温泉地施設整備基金</t>
    <rPh sb="0" eb="3">
      <t>オンセンチ</t>
    </rPh>
    <rPh sb="3" eb="5">
      <t>シセツ</t>
    </rPh>
    <rPh sb="5" eb="7">
      <t>セイビ</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</si>
</sst>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xmlns:c16r2="http://schemas.microsoft.com/office/drawing/2015/06/chart">
            <c:ext xmlns:c16="http://schemas.microsoft.com/office/drawing/2014/chart" uri="{C3380CC4-5D6E-409C-BE32-E72D297353CC}">
              <c16:uniqueId val="{00000000-FAD9-459B-A5A3-8E10D67E87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34052</c:v>
                </c:pt>
                <c:pt idx="1">
                  <c:v>56224</c:v>
                </c:pt>
                <c:pt idx="2">
                  <c:v>15074</c:v>
                </c:pt>
                <c:pt idx="3">
                  <c:v>22814</c:v>
                </c:pt>
                <c:pt idx="4">
                  <c:v>14181</c:v>
                </c:pt>
              </c:numCache>
            </c:numRef>
          </c:val>
          <c:smooth val="0"/>
          <c:extLst xmlns:c16r2="http://schemas.microsoft.com/office/drawing/2015/06/chart">
            <c:ext xmlns:c16="http://schemas.microsoft.com/office/drawing/2014/chart" uri="{C3380CC4-5D6E-409C-BE32-E72D297353CC}">
              <c16:uniqueId val="{00000001-FAD9-459B-A5A3-8E10D67E872E}"/>
            </c:ext>
          </c:extLst>
        </c:ser>
        <c:dLbls>
          <c:showLegendKey val="0"/>
          <c:showVal val="0"/>
          <c:showCatName val="0"/>
          <c:showSerName val="0"/>
          <c:showPercent val="0"/>
          <c:showBubbleSize val="0"/>
        </c:dLbls>
        <c:marker val="1"/>
        <c:smooth val="0"/>
        <c:axId val="172880504"/>
        <c:axId val="172879328"/>
      </c:lineChart>
      <c:catAx>
        <c:axId val="172880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879328"/>
        <c:crosses val="autoZero"/>
        <c:auto val="1"/>
        <c:lblAlgn val="ctr"/>
        <c:lblOffset val="100"/>
        <c:tickLblSkip val="1"/>
        <c:tickMarkSkip val="1"/>
        <c:noMultiLvlLbl val="0"/>
      </c:catAx>
      <c:valAx>
        <c:axId val="1728793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880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4.47</c:v>
                </c:pt>
                <c:pt idx="1">
                  <c:v>4.7</c:v>
                </c:pt>
                <c:pt idx="2">
                  <c:v>4.45</c:v>
                </c:pt>
                <c:pt idx="3">
                  <c:v>5.08</c:v>
                </c:pt>
                <c:pt idx="4">
                  <c:v>7.07</c:v>
                </c:pt>
              </c:numCache>
            </c:numRef>
          </c:val>
          <c:extLst xmlns:c16r2="http://schemas.microsoft.com/office/drawing/2015/06/chart">
            <c:ext xmlns:c16="http://schemas.microsoft.com/office/drawing/2014/chart" uri="{C3380CC4-5D6E-409C-BE32-E72D297353CC}">
              <c16:uniqueId val="{00000000-CC4C-4AAF-82D9-1919B386FF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15.23</c:v>
                </c:pt>
                <c:pt idx="1">
                  <c:v>10.09</c:v>
                </c:pt>
                <c:pt idx="2">
                  <c:v>9.98</c:v>
                </c:pt>
                <c:pt idx="3">
                  <c:v>13.74</c:v>
                </c:pt>
                <c:pt idx="4">
                  <c:v>18.43</c:v>
                </c:pt>
              </c:numCache>
            </c:numRef>
          </c:val>
          <c:extLst xmlns:c16r2="http://schemas.microsoft.com/office/drawing/2015/06/chart">
            <c:ext xmlns:c16="http://schemas.microsoft.com/office/drawing/2014/chart" uri="{C3380CC4-5D6E-409C-BE32-E72D297353CC}">
              <c16:uniqueId val="{00000001-CC4C-4AAF-82D9-1919B386FFEC}"/>
            </c:ext>
          </c:extLst>
        </c:ser>
        <c:dLbls>
          <c:showLegendKey val="0"/>
          <c:showVal val="0"/>
          <c:showCatName val="0"/>
          <c:showSerName val="0"/>
          <c:showPercent val="0"/>
          <c:showBubbleSize val="0"/>
        </c:dLbls>
        <c:gapWidth val="250"/>
        <c:overlap val="100"/>
        <c:axId val="174573184"/>
        <c:axId val="174575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-4.55</c:v>
                </c:pt>
                <c:pt idx="1">
                  <c:v>-4.72</c:v>
                </c:pt>
                <c:pt idx="2">
                  <c:v>-0.19</c:v>
                </c:pt>
                <c:pt idx="3">
                  <c:v>4.8</c:v>
                </c:pt>
                <c:pt idx="4">
                  <c:v>7.71</c:v>
                </c:pt>
              </c:numCache>
            </c:numRef>
          </c:val>
          <c:smooth val="0"/>
          <c:extLst xmlns:c16r2="http://schemas.microsoft.com/office/drawing/2015/06/chart">
            <c:ext xmlns:c16="http://schemas.microsoft.com/office/drawing/2014/chart" uri="{C3380CC4-5D6E-409C-BE32-E72D297353CC}">
              <c16:uniqueId val="{00000002-CC4C-4AAF-82D9-1919B386FFEC}"/>
            </c:ext>
          </c:extLst>
        </c:ser>
        <c:dLbls>
          <c:showLegendKey val="0"/>
          <c:showVal val="0"/>
          <c:showCatName val="0"/>
          <c:showSerName val="0"/>
          <c:showPercent val="0"/>
          <c:showBubbleSize val="0"/>
        </c:dLbls>
        <c:marker val="1"/>
        <c:smooth val="0"/>
        <c:axId val="174573184"/>
        <c:axId val="174575536"/>
      </c:lineChart>
      <c:catAx>
        <c:axId val="17457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4575536"/>
        <c:crosses val="autoZero"/>
        <c:auto val="1"/>
        <c:lblAlgn val="ctr"/>
        <c:lblOffset val="100"/>
        <c:tickLblSkip val="1"/>
        <c:tickMarkSkip val="1"/>
        <c:noMultiLvlLbl val="0"/>
      </c:catAx>
      <c:valAx>
        <c:axId val="174575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57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3BC-40ED-955E-30BFBE95B3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3BC-40ED-955E-30BFBE95B329}"/>
            </c:ext>
          </c:extLst>
        </c:ser>
        <c:ser>
          <c:idx val="2"/>
          <c:order val="2"/>
          <c:tx>
            <c:strRef>
              <c:f>データシート!$A$29</c:f>
              <c:strCache>
                <c:ptCount val="1"/>
                <c:pt idx="0">
                  <c:v>奨学資金貸与事業特別会計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43BC-40ED-955E-30BFBE95B329}"/>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7.0000000000000007E-2</c:v>
                </c:pt>
                <c:pt idx="4">
                  <c:v>#N/A</c:v>
                </c:pt>
                <c:pt idx="5">
                  <c:v>0.08</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3-43BC-40ED-955E-30BFBE95B329}"/>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0.11</c:v>
                </c:pt>
                <c:pt idx="4">
                  <c:v>#N/A</c:v>
                </c:pt>
                <c:pt idx="5">
                  <c:v>0.08</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4-43BC-40ED-955E-30BFBE95B329}"/>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0.24</c:v>
                </c:pt>
                <c:pt idx="2">
                  <c:v>#N/A</c:v>
                </c:pt>
                <c:pt idx="3">
                  <c:v>0.24</c:v>
                </c:pt>
                <c:pt idx="4">
                  <c:v>#N/A</c:v>
                </c:pt>
                <c:pt idx="5">
                  <c:v>0.24</c:v>
                </c:pt>
                <c:pt idx="6">
                  <c:v>#N/A</c:v>
                </c:pt>
                <c:pt idx="7">
                  <c:v>0.22</c:v>
                </c:pt>
                <c:pt idx="8">
                  <c:v>#N/A</c:v>
                </c:pt>
                <c:pt idx="9">
                  <c:v>0.21</c:v>
                </c:pt>
              </c:numCache>
            </c:numRef>
          </c:val>
          <c:extLst xmlns:c16r2="http://schemas.microsoft.com/office/drawing/2015/06/chart">
            <c:ext xmlns:c16="http://schemas.microsoft.com/office/drawing/2014/chart" uri="{C3380CC4-5D6E-409C-BE32-E72D297353CC}">
              <c16:uniqueId val="{00000005-43BC-40ED-955E-30BFBE95B32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0.39</c:v>
                </c:pt>
                <c:pt idx="2">
                  <c:v>#N/A</c:v>
                </c:pt>
                <c:pt idx="3">
                  <c:v>0.25</c:v>
                </c:pt>
                <c:pt idx="4">
                  <c:v>0.15</c:v>
                </c:pt>
                <c:pt idx="5">
                  <c:v>#N/A</c:v>
                </c:pt>
                <c:pt idx="6">
                  <c:v>#N/A</c:v>
                </c:pt>
                <c:pt idx="7">
                  <c:v>0.56999999999999995</c:v>
                </c:pt>
                <c:pt idx="8">
                  <c:v>#N/A</c:v>
                </c:pt>
                <c:pt idx="9">
                  <c:v>0.83</c:v>
                </c:pt>
              </c:numCache>
            </c:numRef>
          </c:val>
          <c:extLst xmlns:c16r2="http://schemas.microsoft.com/office/drawing/2015/06/chart">
            <c:ext xmlns:c16="http://schemas.microsoft.com/office/drawing/2014/chart" uri="{C3380CC4-5D6E-409C-BE32-E72D297353CC}">
              <c16:uniqueId val="{00000006-43BC-40ED-955E-30BFBE95B32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4.4000000000000004</c:v>
                </c:pt>
                <c:pt idx="2">
                  <c:v>#N/A</c:v>
                </c:pt>
                <c:pt idx="3">
                  <c:v>4.62</c:v>
                </c:pt>
                <c:pt idx="4">
                  <c:v>#N/A</c:v>
                </c:pt>
                <c:pt idx="5">
                  <c:v>4.3600000000000003</c:v>
                </c:pt>
                <c:pt idx="6">
                  <c:v>#N/A</c:v>
                </c:pt>
                <c:pt idx="7">
                  <c:v>4.97</c:v>
                </c:pt>
                <c:pt idx="8">
                  <c:v>#N/A</c:v>
                </c:pt>
                <c:pt idx="9">
                  <c:v>6.95</c:v>
                </c:pt>
              </c:numCache>
            </c:numRef>
          </c:val>
          <c:extLst xmlns:c16r2="http://schemas.microsoft.com/office/drawing/2015/06/chart">
            <c:ext xmlns:c16="http://schemas.microsoft.com/office/drawing/2014/chart" uri="{C3380CC4-5D6E-409C-BE32-E72D297353CC}">
              <c16:uniqueId val="{00000007-43BC-40ED-955E-30BFBE95B32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5.26</c:v>
                </c:pt>
                <c:pt idx="2">
                  <c:v>#N/A</c:v>
                </c:pt>
                <c:pt idx="3">
                  <c:v>5.16</c:v>
                </c:pt>
                <c:pt idx="4">
                  <c:v>#N/A</c:v>
                </c:pt>
                <c:pt idx="5">
                  <c:v>6.07</c:v>
                </c:pt>
                <c:pt idx="6">
                  <c:v>#N/A</c:v>
                </c:pt>
                <c:pt idx="7">
                  <c:v>7.47</c:v>
                </c:pt>
                <c:pt idx="8">
                  <c:v>#N/A</c:v>
                </c:pt>
                <c:pt idx="9">
                  <c:v>8.39</c:v>
                </c:pt>
              </c:numCache>
            </c:numRef>
          </c:val>
          <c:extLst xmlns:c16r2="http://schemas.microsoft.com/office/drawing/2015/06/chart">
            <c:ext xmlns:c16="http://schemas.microsoft.com/office/drawing/2014/chart" uri="{C3380CC4-5D6E-409C-BE32-E72D297353CC}">
              <c16:uniqueId val="{00000008-43BC-40ED-955E-30BFBE95B32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11.74</c:v>
                </c:pt>
                <c:pt idx="2">
                  <c:v>#N/A</c:v>
                </c:pt>
                <c:pt idx="3">
                  <c:v>12.45</c:v>
                </c:pt>
                <c:pt idx="4">
                  <c:v>#N/A</c:v>
                </c:pt>
                <c:pt idx="5">
                  <c:v>12.39</c:v>
                </c:pt>
                <c:pt idx="6">
                  <c:v>#N/A</c:v>
                </c:pt>
                <c:pt idx="7">
                  <c:v>11.79</c:v>
                </c:pt>
                <c:pt idx="8">
                  <c:v>#N/A</c:v>
                </c:pt>
                <c:pt idx="9">
                  <c:v>11.24</c:v>
                </c:pt>
              </c:numCache>
            </c:numRef>
          </c:val>
          <c:extLst xmlns:c16r2="http://schemas.microsoft.com/office/drawing/2015/06/chart">
            <c:ext xmlns:c16="http://schemas.microsoft.com/office/drawing/2014/chart" uri="{C3380CC4-5D6E-409C-BE32-E72D297353CC}">
              <c16:uniqueId val="{00000009-43BC-40ED-955E-30BFBE95B329}"/>
            </c:ext>
          </c:extLst>
        </c:ser>
        <c:dLbls>
          <c:showLegendKey val="0"/>
          <c:showVal val="0"/>
          <c:showCatName val="0"/>
          <c:showSerName val="0"/>
          <c:showPercent val="0"/>
          <c:showBubbleSize val="0"/>
        </c:dLbls>
        <c:gapWidth val="150"/>
        <c:overlap val="100"/>
        <c:axId val="174572400"/>
        <c:axId val="174573968"/>
      </c:barChart>
      <c:catAx>
        <c:axId val="17457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573968"/>
        <c:crosses val="autoZero"/>
        <c:auto val="1"/>
        <c:lblAlgn val="ctr"/>
        <c:lblOffset val="100"/>
        <c:tickLblSkip val="1"/>
        <c:tickMarkSkip val="1"/>
        <c:noMultiLvlLbl val="0"/>
      </c:catAx>
      <c:valAx>
        <c:axId val="174573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572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3225</c:v>
                </c:pt>
                <c:pt idx="5">
                  <c:v>3184</c:v>
                </c:pt>
                <c:pt idx="8">
                  <c:v>3110</c:v>
                </c:pt>
                <c:pt idx="11">
                  <c:v>2995</c:v>
                </c:pt>
                <c:pt idx="14">
                  <c:v>2857</c:v>
                </c:pt>
              </c:numCache>
            </c:numRef>
          </c:val>
          <c:extLst xmlns:c16r2="http://schemas.microsoft.com/office/drawing/2015/06/chart">
            <c:ext xmlns:c16="http://schemas.microsoft.com/office/drawing/2014/chart" uri="{C3380CC4-5D6E-409C-BE32-E72D297353CC}">
              <c16:uniqueId val="{00000000-C065-4B9D-9F36-34F7F39DD1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065-4B9D-9F36-34F7F39DD1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065-4B9D-9F36-34F7F39DD1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592</c:v>
                </c:pt>
                <c:pt idx="3">
                  <c:v>600</c:v>
                </c:pt>
                <c:pt idx="6">
                  <c:v>606</c:v>
                </c:pt>
                <c:pt idx="9">
                  <c:v>611</c:v>
                </c:pt>
                <c:pt idx="12">
                  <c:v>544</c:v>
                </c:pt>
              </c:numCache>
            </c:numRef>
          </c:val>
          <c:extLst xmlns:c16r2="http://schemas.microsoft.com/office/drawing/2015/06/chart">
            <c:ext xmlns:c16="http://schemas.microsoft.com/office/drawing/2014/chart" uri="{C3380CC4-5D6E-409C-BE32-E72D297353CC}">
              <c16:uniqueId val="{00000003-C065-4B9D-9F36-34F7F39DD1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673</c:v>
                </c:pt>
                <c:pt idx="3">
                  <c:v>670</c:v>
                </c:pt>
                <c:pt idx="6">
                  <c:v>640</c:v>
                </c:pt>
                <c:pt idx="9">
                  <c:v>593</c:v>
                </c:pt>
                <c:pt idx="12">
                  <c:v>541</c:v>
                </c:pt>
              </c:numCache>
            </c:numRef>
          </c:val>
          <c:extLst xmlns:c16r2="http://schemas.microsoft.com/office/drawing/2015/06/chart">
            <c:ext xmlns:c16="http://schemas.microsoft.com/office/drawing/2014/chart" uri="{C3380CC4-5D6E-409C-BE32-E72D297353CC}">
              <c16:uniqueId val="{00000004-C065-4B9D-9F36-34F7F39DD1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065-4B9D-9F36-34F7F39DD1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065-4B9D-9F36-34F7F39DD1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2822</c:v>
                </c:pt>
                <c:pt idx="3">
                  <c:v>2588</c:v>
                </c:pt>
                <c:pt idx="6">
                  <c:v>2585</c:v>
                </c:pt>
                <c:pt idx="9">
                  <c:v>2487</c:v>
                </c:pt>
                <c:pt idx="12">
                  <c:v>2489</c:v>
                </c:pt>
              </c:numCache>
            </c:numRef>
          </c:val>
          <c:extLst xmlns:c16r2="http://schemas.microsoft.com/office/drawing/2015/06/chart">
            <c:ext xmlns:c16="http://schemas.microsoft.com/office/drawing/2014/chart" uri="{C3380CC4-5D6E-409C-BE32-E72D297353CC}">
              <c16:uniqueId val="{00000007-C065-4B9D-9F36-34F7F39DD1F4}"/>
            </c:ext>
          </c:extLst>
        </c:ser>
        <c:dLbls>
          <c:showLegendKey val="0"/>
          <c:showVal val="0"/>
          <c:showCatName val="0"/>
          <c:showSerName val="0"/>
          <c:showPercent val="0"/>
          <c:showBubbleSize val="0"/>
        </c:dLbls>
        <c:gapWidth val="100"/>
        <c:overlap val="100"/>
        <c:axId val="174570440"/>
        <c:axId val="174576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862</c:v>
                </c:pt>
                <c:pt idx="2">
                  <c:v>#N/A</c:v>
                </c:pt>
                <c:pt idx="3">
                  <c:v>#N/A</c:v>
                </c:pt>
                <c:pt idx="4">
                  <c:v>674</c:v>
                </c:pt>
                <c:pt idx="5">
                  <c:v>#N/A</c:v>
                </c:pt>
                <c:pt idx="6">
                  <c:v>#N/A</c:v>
                </c:pt>
                <c:pt idx="7">
                  <c:v>721</c:v>
                </c:pt>
                <c:pt idx="8">
                  <c:v>#N/A</c:v>
                </c:pt>
                <c:pt idx="9">
                  <c:v>#N/A</c:v>
                </c:pt>
                <c:pt idx="10">
                  <c:v>696</c:v>
                </c:pt>
                <c:pt idx="11">
                  <c:v>#N/A</c:v>
                </c:pt>
                <c:pt idx="12">
                  <c:v>#N/A</c:v>
                </c:pt>
                <c:pt idx="13">
                  <c:v>717</c:v>
                </c:pt>
                <c:pt idx="14">
                  <c:v>#N/A</c:v>
                </c:pt>
              </c:numCache>
            </c:numRef>
          </c:val>
          <c:smooth val="0"/>
          <c:extLst xmlns:c16r2="http://schemas.microsoft.com/office/drawing/2015/06/chart">
            <c:ext xmlns:c16="http://schemas.microsoft.com/office/drawing/2014/chart" uri="{C3380CC4-5D6E-409C-BE32-E72D297353CC}">
              <c16:uniqueId val="{00000008-C065-4B9D-9F36-34F7F39DD1F4}"/>
            </c:ext>
          </c:extLst>
        </c:ser>
        <c:dLbls>
          <c:showLegendKey val="0"/>
          <c:showVal val="0"/>
          <c:showCatName val="0"/>
          <c:showSerName val="0"/>
          <c:showPercent val="0"/>
          <c:showBubbleSize val="0"/>
        </c:dLbls>
        <c:marker val="1"/>
        <c:smooth val="0"/>
        <c:axId val="174570440"/>
        <c:axId val="174576712"/>
      </c:lineChart>
      <c:catAx>
        <c:axId val="174570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576712"/>
        <c:crosses val="autoZero"/>
        <c:auto val="1"/>
        <c:lblAlgn val="ctr"/>
        <c:lblOffset val="100"/>
        <c:tickLblSkip val="1"/>
        <c:tickMarkSkip val="1"/>
        <c:noMultiLvlLbl val="0"/>
      </c:catAx>
      <c:valAx>
        <c:axId val="174576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570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27704</c:v>
                </c:pt>
                <c:pt idx="5">
                  <c:v>26739</c:v>
                </c:pt>
                <c:pt idx="8">
                  <c:v>25981</c:v>
                </c:pt>
                <c:pt idx="11">
                  <c:v>25177</c:v>
                </c:pt>
                <c:pt idx="14">
                  <c:v>24421</c:v>
                </c:pt>
              </c:numCache>
            </c:numRef>
          </c:val>
          <c:extLst xmlns:c16r2="http://schemas.microsoft.com/office/drawing/2015/06/chart">
            <c:ext xmlns:c16="http://schemas.microsoft.com/office/drawing/2014/chart" uri="{C3380CC4-5D6E-409C-BE32-E72D297353CC}">
              <c16:uniqueId val="{00000000-56EE-41DF-92FF-E9C9F0ABB5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2683</c:v>
                </c:pt>
                <c:pt idx="5">
                  <c:v>2552</c:v>
                </c:pt>
                <c:pt idx="8">
                  <c:v>2626</c:v>
                </c:pt>
                <c:pt idx="11">
                  <c:v>2605</c:v>
                </c:pt>
                <c:pt idx="14">
                  <c:v>2546</c:v>
                </c:pt>
              </c:numCache>
            </c:numRef>
          </c:val>
          <c:extLst xmlns:c16r2="http://schemas.microsoft.com/office/drawing/2015/06/chart">
            <c:ext xmlns:c16="http://schemas.microsoft.com/office/drawing/2014/chart" uri="{C3380CC4-5D6E-409C-BE32-E72D297353CC}">
              <c16:uniqueId val="{00000001-56EE-41DF-92FF-E9C9F0ABB5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11948</c:v>
                </c:pt>
                <c:pt idx="5">
                  <c:v>9815</c:v>
                </c:pt>
                <c:pt idx="8">
                  <c:v>11417</c:v>
                </c:pt>
                <c:pt idx="11">
                  <c:v>12350</c:v>
                </c:pt>
                <c:pt idx="14">
                  <c:v>14904</c:v>
                </c:pt>
              </c:numCache>
            </c:numRef>
          </c:val>
          <c:extLst xmlns:c16r2="http://schemas.microsoft.com/office/drawing/2015/06/chart">
            <c:ext xmlns:c16="http://schemas.microsoft.com/office/drawing/2014/chart" uri="{C3380CC4-5D6E-409C-BE32-E72D297353CC}">
              <c16:uniqueId val="{00000002-56EE-41DF-92FF-E9C9F0ABB5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6EE-41DF-92FF-E9C9F0ABB5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6EE-41DF-92FF-E9C9F0ABB5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6EE-41DF-92FF-E9C9F0ABB5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1484</c:v>
                </c:pt>
                <c:pt idx="3">
                  <c:v>1189</c:v>
                </c:pt>
                <c:pt idx="6">
                  <c:v>1108</c:v>
                </c:pt>
                <c:pt idx="9">
                  <c:v>793</c:v>
                </c:pt>
                <c:pt idx="12">
                  <c:v>538</c:v>
                </c:pt>
              </c:numCache>
            </c:numRef>
          </c:val>
          <c:extLst xmlns:c16r2="http://schemas.microsoft.com/office/drawing/2015/06/chart">
            <c:ext xmlns:c16="http://schemas.microsoft.com/office/drawing/2014/chart" uri="{C3380CC4-5D6E-409C-BE32-E72D297353CC}">
              <c16:uniqueId val="{00000006-56EE-41DF-92FF-E9C9F0ABB5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3141</c:v>
                </c:pt>
                <c:pt idx="3">
                  <c:v>2714</c:v>
                </c:pt>
                <c:pt idx="6">
                  <c:v>2177</c:v>
                </c:pt>
                <c:pt idx="9">
                  <c:v>1590</c:v>
                </c:pt>
                <c:pt idx="12">
                  <c:v>1080</c:v>
                </c:pt>
              </c:numCache>
            </c:numRef>
          </c:val>
          <c:extLst xmlns:c16r2="http://schemas.microsoft.com/office/drawing/2015/06/chart">
            <c:ext xmlns:c16="http://schemas.microsoft.com/office/drawing/2014/chart" uri="{C3380CC4-5D6E-409C-BE32-E72D297353CC}">
              <c16:uniqueId val="{00000007-56EE-41DF-92FF-E9C9F0ABB5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5771</c:v>
                </c:pt>
                <c:pt idx="3">
                  <c:v>5471</c:v>
                </c:pt>
                <c:pt idx="6">
                  <c:v>4912</c:v>
                </c:pt>
                <c:pt idx="9">
                  <c:v>4560</c:v>
                </c:pt>
                <c:pt idx="12">
                  <c:v>4197</c:v>
                </c:pt>
              </c:numCache>
            </c:numRef>
          </c:val>
          <c:extLst xmlns:c16r2="http://schemas.microsoft.com/office/drawing/2015/06/chart">
            <c:ext xmlns:c16="http://schemas.microsoft.com/office/drawing/2014/chart" uri="{C3380CC4-5D6E-409C-BE32-E72D297353CC}">
              <c16:uniqueId val="{00000008-56EE-41DF-92FF-E9C9F0ABB5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914</c:v>
                </c:pt>
                <c:pt idx="3">
                  <c:v>820</c:v>
                </c:pt>
                <c:pt idx="6">
                  <c:v>756</c:v>
                </c:pt>
                <c:pt idx="9">
                  <c:v>645</c:v>
                </c:pt>
                <c:pt idx="12">
                  <c:v>546</c:v>
                </c:pt>
              </c:numCache>
            </c:numRef>
          </c:val>
          <c:extLst xmlns:c16r2="http://schemas.microsoft.com/office/drawing/2015/06/chart">
            <c:ext xmlns:c16="http://schemas.microsoft.com/office/drawing/2014/chart" uri="{C3380CC4-5D6E-409C-BE32-E72D297353CC}">
              <c16:uniqueId val="{00000009-56EE-41DF-92FF-E9C9F0ABB5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26961</c:v>
                </c:pt>
                <c:pt idx="3">
                  <c:v>27676</c:v>
                </c:pt>
                <c:pt idx="6">
                  <c:v>26782</c:v>
                </c:pt>
                <c:pt idx="9">
                  <c:v>25791</c:v>
                </c:pt>
                <c:pt idx="12">
                  <c:v>24860</c:v>
                </c:pt>
              </c:numCache>
            </c:numRef>
          </c:val>
          <c:extLst xmlns:c16r2="http://schemas.microsoft.com/office/drawing/2015/06/chart">
            <c:ext xmlns:c16="http://schemas.microsoft.com/office/drawing/2014/chart" uri="{C3380CC4-5D6E-409C-BE32-E72D297353CC}">
              <c16:uniqueId val="{0000000A-56EE-41DF-92FF-E9C9F0ABB5D2}"/>
            </c:ext>
          </c:extLst>
        </c:ser>
        <c:dLbls>
          <c:showLegendKey val="0"/>
          <c:showVal val="0"/>
          <c:showCatName val="0"/>
          <c:showSerName val="0"/>
          <c:showPercent val="0"/>
          <c:showBubbleSize val="0"/>
        </c:dLbls>
        <c:gapWidth val="100"/>
        <c:overlap val="100"/>
        <c:axId val="174574360"/>
        <c:axId val="174574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6EE-41DF-92FF-E9C9F0ABB5D2}"/>
            </c:ext>
          </c:extLst>
        </c:ser>
        <c:dLbls>
          <c:showLegendKey val="0"/>
          <c:showVal val="0"/>
          <c:showCatName val="0"/>
          <c:showSerName val="0"/>
          <c:showPercent val="0"/>
          <c:showBubbleSize val="0"/>
        </c:dLbls>
        <c:marker val="1"/>
        <c:smooth val="0"/>
        <c:axId val="174574360"/>
        <c:axId val="174574752"/>
      </c:lineChart>
      <c:catAx>
        <c:axId val="174574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4574752"/>
        <c:crosses val="autoZero"/>
        <c:auto val="1"/>
        <c:lblAlgn val="ctr"/>
        <c:lblOffset val="100"/>
        <c:tickLblSkip val="1"/>
        <c:tickMarkSkip val="1"/>
        <c:noMultiLvlLbl val="0"/>
      </c:catAx>
      <c:valAx>
        <c:axId val="17457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574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1911</c:v>
                </c:pt>
                <c:pt idx="1">
                  <c:v>2706</c:v>
                </c:pt>
                <c:pt idx="2">
                  <c:v>3841</c:v>
                </c:pt>
              </c:numCache>
            </c:numRef>
          </c:val>
          <c:extLst xmlns:c16r2="http://schemas.microsoft.com/office/drawing/2015/06/chart">
            <c:ext xmlns:c16="http://schemas.microsoft.com/office/drawing/2014/chart" uri="{C3380CC4-5D6E-409C-BE32-E72D297353CC}">
              <c16:uniqueId val="{00000000-2171-403F-88FE-9641FA0147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461</c:v>
                </c:pt>
                <c:pt idx="1">
                  <c:v>462</c:v>
                </c:pt>
                <c:pt idx="2">
                  <c:v>462</c:v>
                </c:pt>
              </c:numCache>
            </c:numRef>
          </c:val>
          <c:extLst xmlns:c16r2="http://schemas.microsoft.com/office/drawing/2015/06/chart">
            <c:ext xmlns:c16="http://schemas.microsoft.com/office/drawing/2014/chart" uri="{C3380CC4-5D6E-409C-BE32-E72D297353CC}">
              <c16:uniqueId val="{00000001-2171-403F-88FE-9641FA0147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8471</c:v>
                </c:pt>
                <c:pt idx="1">
                  <c:v>8647</c:v>
                </c:pt>
                <c:pt idx="2">
                  <c:v>10071</c:v>
                </c:pt>
              </c:numCache>
            </c:numRef>
          </c:val>
          <c:extLst xmlns:c16r2="http://schemas.microsoft.com/office/drawing/2015/06/chart">
            <c:ext xmlns:c16="http://schemas.microsoft.com/office/drawing/2014/chart" uri="{C3380CC4-5D6E-409C-BE32-E72D297353CC}">
              <c16:uniqueId val="{00000002-2171-403F-88FE-9641FA014764}"/>
            </c:ext>
          </c:extLst>
        </c:ser>
        <c:dLbls>
          <c:showLegendKey val="0"/>
          <c:showVal val="0"/>
          <c:showCatName val="0"/>
          <c:showSerName val="0"/>
          <c:showPercent val="0"/>
          <c:showBubbleSize val="0"/>
        </c:dLbls>
        <c:gapWidth val="120"/>
        <c:overlap val="100"/>
        <c:axId val="174577888"/>
        <c:axId val="393062640"/>
      </c:barChart>
      <c:catAx>
        <c:axId val="17457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3062640"/>
        <c:crosses val="autoZero"/>
        <c:auto val="1"/>
        <c:lblAlgn val="ctr"/>
        <c:lblOffset val="100"/>
        <c:tickLblSkip val="1"/>
        <c:tickMarkSkip val="1"/>
        <c:noMultiLvlLbl val="0"/>
      </c:catAx>
      <c:valAx>
        <c:axId val="393062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457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1</xdr:col>
      <xdr:colOff>0</xdr:colOff>
      <xdr:row>43</xdr:row>
      <xdr:rowOff>0</xdr:rowOff>
    </xdr:from>
    <xdr:to>
      <xdr:col>10</xdr:col>
      <xdr:colOff>0</xdr:colOff>
      <xdr:row>44</xdr:row>
      <xdr:rowOff>0</xdr:rowOff>
    </xdr:to>
    <xdr:sp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実質公債費比率は、市債発行の抑制と計画的な償還に努めたことにより元利償還金が減少傾向にあるため、前年度から０．１ポイント改善し、４．０％である。</a:t>
          </a:r>
        </a:p>
        <a:p>
          <a:r>
            <a:rPr kumimoji="1" lang="ja-JP" altLang="en-US" sz="1400">
              <a:latin typeface="ＭＳ ゴシック" pitchFamily="49" charset="-128"/>
              <a:ea typeface="ＭＳ ゴシック" pitchFamily="49" charset="-128"/>
            </a:rPr>
            <a:t>　今後も財政計画（令和２年度～令和５年度）に基づき、健全財政の維持のため計画的な償還に努めていく。</a:t>
          </a:r>
        </a:p>
      </xdr:txBody>
    </xdr:sp>
    <xdr:clientData/>
  </xdr:twoCellAnchor>
  <xdr:twoCellAnchor>
    <xdr:from>
      <xdr:col>1</xdr:col>
      <xdr:colOff>0</xdr:colOff>
      <xdr:row>55</xdr:row>
      <xdr:rowOff>0</xdr:rowOff>
    </xdr:from>
    <xdr:to>
      <xdr:col>10</xdr:col>
      <xdr:colOff>0</xdr:colOff>
      <xdr:row>56</xdr:row>
      <xdr:rowOff>0</xdr:rowOff>
    </xdr:to>
    <xdr:sp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1</xdr:col>
      <xdr:colOff>0</xdr:colOff>
      <xdr:row>39</xdr:row>
      <xdr:rowOff>0</xdr:rowOff>
    </xdr:from>
    <xdr:to>
      <xdr:col>8</xdr:col>
      <xdr:colOff>0</xdr:colOff>
      <xdr:row>40</xdr:row>
      <xdr:rowOff>0</xdr:rowOff>
    </xdr:to>
    <xdr:sp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は、一般会計等に係る地方債現在高が前年度比約９．３億円減となったこと、組合負担等見込額が約５．１億円減となったこと、充当可能基金が約２５．５億円増となったことが主な要因となり、将来負担比率の分子は減となった。</a:t>
          </a:r>
        </a:p>
        <a:p>
          <a:r>
            <a:rPr kumimoji="1" lang="ja-JP" altLang="en-US" sz="1400">
              <a:latin typeface="ＭＳ ゴシック" pitchFamily="49" charset="-128"/>
              <a:ea typeface="ＭＳ ゴシック" pitchFamily="49" charset="-128"/>
            </a:rPr>
            <a:t>　今後も財政計画（令和２年度～令和５年度）に基づき、計画的な財政運営を行っていく。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福岡県筑紫野市</a:t>
          </a:r>
        </a:p>
      </xdr:txBody>
    </xdr:sp>
    <xdr:clientData/>
  </xdr:twoCellAnchor>
  <xdr:twoCellAnchor>
    <xdr:from>
      <xdr:col>0</xdr:col>
      <xdr:colOff>533400</xdr:colOff>
      <xdr:row>4</xdr:row>
      <xdr:rowOff>118629</xdr:rowOff>
    </xdr:from>
    <xdr:to>
      <xdr:col>2</xdr:col>
      <xdr:colOff>1009650</xdr:colOff>
      <xdr:row>6</xdr:row>
      <xdr:rowOff>185304</xdr:rowOff>
    </xdr:to>
    <xdr:sp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及び経済事情の変動等により財源が不足する場合に備え、財政調整基金に約１１億４千万円、将来における公共施設等整備財源に充てるために、公共施設等整備基金に約１１億８千万円、住民が誇りと愛着のもてるふるさとを創る費用に充てるために、令和２年度分ふるさと応援寄附金等を創生振興基金に約２億２千万円積み立てたことなどにより、基金全体としては約２５億６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景気の変動に伴う歳入減少や、公共施設等の老朽化対策及び災害などの歳出増加への備え等のため、基金の目的に沿った積立及び取崩を行う。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・公共施設等整備基金：将来における公共施設等整備財源に充てるため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・創生振興基金：「心つくしの里づくり」事業を推進し、住民が誇りと愛着のもてるふるさとを創る費用に充てるため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・公共施設等整備基金：将来における公共施設等整備財源に充てるため、約１１億８千万円積み立てたことにより増加となった。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・創生振興基金：令和２年度分ふるさと応援寄附金等を約２億２千万円積み立てたことにより増加となった。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における公共施設等整備財源に充てるため、積立を行う。なお、筑紫野市公共施設等総合管理計画において、将来の公共施設の更新等に係る経費について今後多額の経費が必要となることが見込まれていることから、中長期的には減少していく見込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・創生振興基金：受け入れたふるさと応援寄附金については積立を行った上で、基金の目的及びふるさと応援寄附金の使途メニューに応じた基金の活用を検討する。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災害への備え及び経済事情の変動等により財源が不足する場合に備え、約１１億４千万円を積み立てたことにより増加となった。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財政調整基金の残高は、少なくとも標準財政規模の１割以上は確保することとしているが、近年の災害発生状況や経済事情等を考慮し、積立を行っていく。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基金運用に伴い発生した利子の積立により増加となった。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起債償還額は今後著しい増減が見込まれないことから、現在の残高を大きく増減させることなく財政運営を行っていく。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83</xdr:col>
      <xdr:colOff>6350</xdr:colOff>
      <xdr:row>2</xdr:row>
      <xdr:rowOff>63500</xdr:rowOff>
    </xdr:from>
    <xdr:to>
      <xdr:col>95</xdr:col>
      <xdr:colOff>152400</xdr:colOff>
      <xdr:row>5</xdr:row>
      <xdr:rowOff>107950</xdr:rowOff>
    </xdr:to>
    <xdr:sp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105,692
105,010
87.73
40,104,105
38,231,549
1,472,491
20,840,048
24,860,386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textlink="">
      <xdr:nvSpPr>
        <xdr:cNvPr id="35" name="テキスト ボックス 34"/>
        <xdr:cNvSpPr txBox="1"/>
      </xdr:nvSpPr>
      <xdr:spPr>
        <a:xfrm>
          <a:off x="781050" y="46990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財政力指数は令和２年度と比較すると減少している。</a:t>
          </a:r>
        </a:p>
        <a:p>
          <a:r>
            <a:rPr kumimoji="1" lang="ja-JP" altLang="en-US" sz="1300">
              <a:latin typeface="ＭＳ Ｐゴシック" panose="020B0600070205080204" pitchFamily="50" charset="-128"/>
              <a:ea typeface="ＭＳ Ｐゴシック" panose="020B0600070205080204" pitchFamily="50" charset="-128"/>
            </a:rPr>
            <a:t>主な要因としては、人口が増加していることや経済対策費、臨時財政対策債償還基金費が皆増したこと等により、基準財政需要額の伸びが大きいことが挙げられる。</a:t>
          </a:r>
        </a:p>
        <a:p>
          <a:r>
            <a:rPr kumimoji="1" lang="ja-JP" altLang="en-US" sz="1300">
              <a:latin typeface="ＭＳ Ｐゴシック" panose="020B0600070205080204" pitchFamily="50" charset="-128"/>
              <a:ea typeface="ＭＳ Ｐゴシック" panose="020B0600070205080204" pitchFamily="50" charset="-128"/>
            </a:rPr>
            <a:t>現在の水準を維持するために、今後も税収の確保に努めていく。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162378</xdr:rowOff>
    </xdr:to>
    <xdr:cxnSp macro="">
      <xdr:nvCxnSpPr>
        <xdr:cNvPr id="71" name="直線コネクタ 70"/>
        <xdr:cNvCxnSpPr/>
      </xdr:nvCxnSpPr>
      <xdr:spPr>
        <a:xfrm>
          <a:off x="4114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145143</xdr:rowOff>
    </xdr:from>
    <xdr:to>
      <xdr:col>19</xdr:col>
      <xdr:colOff>133350</xdr:colOff>
      <xdr:row>41</xdr:row>
      <xdr:rowOff>145143</xdr:rowOff>
    </xdr:to>
    <xdr:cxnSp macro="">
      <xdr:nvCxnSpPr>
        <xdr:cNvPr id="74" name="直線コネクタ 73"/>
        <xdr:cNvCxnSpPr/>
      </xdr:nvCxnSpPr>
      <xdr:spPr>
        <a:xfrm>
          <a:off x="3225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textlink="">
      <xdr:nvSpPr>
        <xdr:cNvPr id="75" name="フローチャート: 判断 74"/>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textlink="">
      <xdr:nvSpPr>
        <xdr:cNvPr id="76" name="テキスト ボックス 75"/>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145143</xdr:rowOff>
    </xdr:to>
    <xdr:cxnSp macro="">
      <xdr:nvCxnSpPr>
        <xdr:cNvPr id="77" name="直線コネクタ 76"/>
        <xdr:cNvCxnSpPr/>
      </xdr:nvCxnSpPr>
      <xdr:spPr>
        <a:xfrm>
          <a:off x="2336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textlink="">
      <xdr:nvSpPr>
        <xdr:cNvPr id="78" name="フローチャート: 判断 77"/>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textlink="">
      <xdr:nvSpPr>
        <xdr:cNvPr id="79" name="テキスト ボックス 78"/>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145143</xdr:rowOff>
    </xdr:from>
    <xdr:to>
      <xdr:col>11</xdr:col>
      <xdr:colOff>31750</xdr:colOff>
      <xdr:row>41</xdr:row>
      <xdr:rowOff>162378</xdr:rowOff>
    </xdr:to>
    <xdr:cxnSp macro="">
      <xdr:nvCxnSpPr>
        <xdr:cNvPr id="80" name="直線コネクタ 79"/>
        <xdr:cNvCxnSpPr/>
      </xdr:nvCxnSpPr>
      <xdr:spPr>
        <a:xfrm flipV="1">
          <a:off x="1447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textlink="">
      <xdr:nvSpPr>
        <xdr:cNvPr id="81" name="フローチャート: 判断 80"/>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textlink="">
      <xdr:nvSpPr>
        <xdr:cNvPr id="82" name="テキスト ボックス 81"/>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textlink="">
      <xdr:nvSpPr>
        <xdr:cNvPr id="90" name="楕円 89"/>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128105</xdr:rowOff>
    </xdr:from>
    <xdr:ext cx="762000" cy="259045"/>
    <xdr:sp textlink="">
      <xdr:nvSpPr>
        <xdr:cNvPr id="91"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textlink="">
      <xdr:nvSpPr>
        <xdr:cNvPr id="92" name="楕円 91"/>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textlink="">
      <xdr:nvSpPr>
        <xdr:cNvPr id="93" name="テキスト ボックス 92"/>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textlink="">
      <xdr:nvSpPr>
        <xdr:cNvPr id="94" name="楕円 93"/>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textlink="">
      <xdr:nvSpPr>
        <xdr:cNvPr id="95" name="テキスト ボックス 94"/>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94343</xdr:rowOff>
    </xdr:from>
    <xdr:to>
      <xdr:col>11</xdr:col>
      <xdr:colOff>82550</xdr:colOff>
      <xdr:row>42</xdr:row>
      <xdr:rowOff>24493</xdr:rowOff>
    </xdr:to>
    <xdr:sp textlink="">
      <xdr:nvSpPr>
        <xdr:cNvPr id="96" name="楕円 95"/>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textlink="">
      <xdr:nvSpPr>
        <xdr:cNvPr id="97" name="テキスト ボックス 96"/>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textlink="">
      <xdr:nvSpPr>
        <xdr:cNvPr id="98" name="楕円 97"/>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textlink="">
      <xdr:nvSpPr>
        <xdr:cNvPr id="99" name="テキスト ボックス 98"/>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経常収支比率は、類似団体平均と比較すると７．０ポイント下回っている。</a:t>
          </a:r>
        </a:p>
        <a:p>
          <a:r>
            <a:rPr kumimoji="1" lang="ja-JP" altLang="en-US" sz="1300">
              <a:latin typeface="ＭＳ Ｐゴシック" panose="020B0600070205080204" pitchFamily="50" charset="-128"/>
              <a:ea typeface="ＭＳ Ｐゴシック" panose="020B0600070205080204" pitchFamily="50" charset="-128"/>
            </a:rPr>
            <a:t>また、本市前年度比較では、主に普通交付税、地方消費税交付金の増などにより前年度比で６．１ポイント改善した。</a:t>
          </a:r>
        </a:p>
        <a:p>
          <a:r>
            <a:rPr kumimoji="1" lang="ja-JP" altLang="en-US" sz="1300">
              <a:latin typeface="ＭＳ Ｐゴシック" panose="020B0600070205080204" pitchFamily="50" charset="-128"/>
              <a:ea typeface="ＭＳ Ｐゴシック" panose="020B0600070205080204" pitchFamily="50" charset="-128"/>
            </a:rPr>
            <a:t>歳出については、人件費などすべての項目で減少しているものの、臨時財政対策債を除いた経常収支比率は依然高い水準となっている。今後も引き続き経常経費の見直しを進めるとともに、さらなる財政の健全化に努めていく。</a:t>
          </a:r>
        </a:p>
      </xdr:txBody>
    </xdr:sp>
    <xdr:clientData/>
  </xdr:twoCellAnchor>
  <xdr:oneCellAnchor>
    <xdr:from>
      <xdr:col>3</xdr:col>
      <xdr:colOff>95250</xdr:colOff>
      <xdr:row>54</xdr:row>
      <xdr:rowOff>139700</xdr:rowOff>
    </xdr:from>
    <xdr:ext cx="298543" cy="225703"/>
    <xdr:sp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textlink="">
      <xdr:nvSpPr>
        <xdr:cNvPr id="130"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textlink="">
      <xdr:nvSpPr>
        <xdr:cNvPr id="132"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84244</xdr:rowOff>
    </xdr:from>
    <xdr:to>
      <xdr:col>23</xdr:col>
      <xdr:colOff>133350</xdr:colOff>
      <xdr:row>62</xdr:row>
      <xdr:rowOff>60537</xdr:rowOff>
    </xdr:to>
    <xdr:cxnSp macro="">
      <xdr:nvCxnSpPr>
        <xdr:cNvPr id="134" name="直線コネクタ 133"/>
        <xdr:cNvCxnSpPr/>
      </xdr:nvCxnSpPr>
      <xdr:spPr>
        <a:xfrm flipV="1">
          <a:off x="4114800" y="10199794"/>
          <a:ext cx="8382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textlink="">
      <xdr:nvSpPr>
        <xdr:cNvPr id="135"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textlink="">
      <xdr:nvSpPr>
        <xdr:cNvPr id="136" name="フローチャート: 判断 135"/>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60537</xdr:rowOff>
    </xdr:from>
    <xdr:to>
      <xdr:col>19</xdr:col>
      <xdr:colOff>133350</xdr:colOff>
      <xdr:row>62</xdr:row>
      <xdr:rowOff>92710</xdr:rowOff>
    </xdr:to>
    <xdr:cxnSp macro="">
      <xdr:nvCxnSpPr>
        <xdr:cNvPr id="137" name="直線コネクタ 136"/>
        <xdr:cNvCxnSpPr/>
      </xdr:nvCxnSpPr>
      <xdr:spPr>
        <a:xfrm flipV="1">
          <a:off x="3225800" y="106904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textlink="">
      <xdr:nvSpPr>
        <xdr:cNvPr id="138" name="フローチャート: 判断 137"/>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textlink="">
      <xdr:nvSpPr>
        <xdr:cNvPr id="139" name="テキスト ボックス 138"/>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92710</xdr:rowOff>
    </xdr:to>
    <xdr:cxnSp macro="">
      <xdr:nvCxnSpPr>
        <xdr:cNvPr id="140" name="直線コネクタ 139"/>
        <xdr:cNvCxnSpPr/>
      </xdr:nvCxnSpPr>
      <xdr:spPr>
        <a:xfrm>
          <a:off x="2336800" y="106019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textlink="">
      <xdr:nvSpPr>
        <xdr:cNvPr id="141" name="フローチャート: 判断 140"/>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textlink="">
      <xdr:nvSpPr>
        <xdr:cNvPr id="142" name="テキスト ボックス 141"/>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61</xdr:row>
      <xdr:rowOff>159596</xdr:rowOff>
    </xdr:to>
    <xdr:cxnSp macro="">
      <xdr:nvCxnSpPr>
        <xdr:cNvPr id="143" name="直線コネクタ 142"/>
        <xdr:cNvCxnSpPr/>
      </xdr:nvCxnSpPr>
      <xdr:spPr>
        <a:xfrm flipV="1">
          <a:off x="1447800" y="106019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textlink="">
      <xdr:nvSpPr>
        <xdr:cNvPr id="144" name="フローチャート: 判断 143"/>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textlink="">
      <xdr:nvSpPr>
        <xdr:cNvPr id="145" name="テキスト ボックス 144"/>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textlink="">
      <xdr:nvSpPr>
        <xdr:cNvPr id="146" name="フローチャート: 判断 145"/>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textlink="">
      <xdr:nvSpPr>
        <xdr:cNvPr id="147" name="テキスト ボックス 146"/>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33444</xdr:rowOff>
    </xdr:from>
    <xdr:to>
      <xdr:col>23</xdr:col>
      <xdr:colOff>184150</xdr:colOff>
      <xdr:row>59</xdr:row>
      <xdr:rowOff>135044</xdr:rowOff>
    </xdr:to>
    <xdr:sp textlink="">
      <xdr:nvSpPr>
        <xdr:cNvPr id="153" name="楕円 152"/>
        <xdr:cNvSpPr/>
      </xdr:nvSpPr>
      <xdr:spPr>
        <a:xfrm>
          <a:off x="49022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126171</xdr:rowOff>
    </xdr:from>
    <xdr:ext cx="762000" cy="259045"/>
    <xdr:sp textlink="">
      <xdr:nvSpPr>
        <xdr:cNvPr id="154" name="財政構造の弾力性該当値テキスト"/>
        <xdr:cNvSpPr txBox="1"/>
      </xdr:nvSpPr>
      <xdr:spPr>
        <a:xfrm>
          <a:off x="5041900" y="1007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textlink="">
      <xdr:nvSpPr>
        <xdr:cNvPr id="155" name="楕円 154"/>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121514</xdr:rowOff>
    </xdr:from>
    <xdr:ext cx="736600" cy="259045"/>
    <xdr:sp textlink="">
      <xdr:nvSpPr>
        <xdr:cNvPr id="156" name="テキスト ボックス 15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textlink="">
      <xdr:nvSpPr>
        <xdr:cNvPr id="157" name="楕円 156"/>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textlink="">
      <xdr:nvSpPr>
        <xdr:cNvPr id="158" name="テキスト ボックス 157"/>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textlink="">
      <xdr:nvSpPr>
        <xdr:cNvPr id="159" name="楕円 158"/>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33037</xdr:rowOff>
    </xdr:from>
    <xdr:ext cx="762000" cy="259045"/>
    <xdr:sp textlink="">
      <xdr:nvSpPr>
        <xdr:cNvPr id="160" name="テキスト ボックス 159"/>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108796</xdr:rowOff>
    </xdr:from>
    <xdr:to>
      <xdr:col>7</xdr:col>
      <xdr:colOff>31750</xdr:colOff>
      <xdr:row>62</xdr:row>
      <xdr:rowOff>38946</xdr:rowOff>
    </xdr:to>
    <xdr:sp textlink="">
      <xdr:nvSpPr>
        <xdr:cNvPr id="161" name="楕円 160"/>
        <xdr:cNvSpPr/>
      </xdr:nvSpPr>
      <xdr:spPr>
        <a:xfrm>
          <a:off x="1397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49123</xdr:rowOff>
    </xdr:from>
    <xdr:ext cx="762000" cy="259045"/>
    <xdr:sp textlink="">
      <xdr:nvSpPr>
        <xdr:cNvPr id="162" name="テキスト ボックス 161"/>
        <xdr:cNvSpPr txBox="1"/>
      </xdr:nvSpPr>
      <xdr:spPr>
        <a:xfrm>
          <a:off x="1066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人口１人当たりの人件費・物件費等の決算額は類似団体中１番少なく、これは人口千人当たり職員数が類似団体平均と比較して少なく、人件費が低く抑えられていることが主な要因であると考えられる。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今後も、引き続き事務事業の見直しを進めていく。</a:t>
          </a:r>
        </a:p>
      </xdr:txBody>
    </xdr:sp>
    <xdr:clientData/>
  </xdr:twoCellAnchor>
  <xdr:oneCellAnchor>
    <xdr:from>
      <xdr:col>3</xdr:col>
      <xdr:colOff>95250</xdr:colOff>
      <xdr:row>77</xdr:row>
      <xdr:rowOff>6350</xdr:rowOff>
    </xdr:from>
    <xdr:ext cx="349839" cy="225703"/>
    <xdr:sp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63205</xdr:rowOff>
    </xdr:from>
    <xdr:to>
      <xdr:col>23</xdr:col>
      <xdr:colOff>133350</xdr:colOff>
      <xdr:row>90</xdr:row>
      <xdr:rowOff>10082</xdr:rowOff>
    </xdr:to>
    <xdr:cxnSp macro="">
      <xdr:nvCxnSpPr>
        <xdr:cNvPr id="192" name="直線コネクタ 191"/>
        <xdr:cNvCxnSpPr/>
      </xdr:nvCxnSpPr>
      <xdr:spPr>
        <a:xfrm flipV="1">
          <a:off x="4953000" y="14122105"/>
          <a:ext cx="0" cy="13184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153609</xdr:rowOff>
    </xdr:from>
    <xdr:ext cx="762000" cy="259045"/>
    <xdr:sp textlink="">
      <xdr:nvSpPr>
        <xdr:cNvPr id="193" name="人件費・物件費等の状況最小値テキスト"/>
        <xdr:cNvSpPr txBox="1"/>
      </xdr:nvSpPr>
      <xdr:spPr>
        <a:xfrm>
          <a:off x="5041900" y="1541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10082</xdr:rowOff>
    </xdr:from>
    <xdr:to>
      <xdr:col>24</xdr:col>
      <xdr:colOff>12700</xdr:colOff>
      <xdr:row>90</xdr:row>
      <xdr:rowOff>10082</xdr:rowOff>
    </xdr:to>
    <xdr:cxnSp macro="">
      <xdr:nvCxnSpPr>
        <xdr:cNvPr id="194" name="直線コネクタ 193"/>
        <xdr:cNvCxnSpPr/>
      </xdr:nvCxnSpPr>
      <xdr:spPr>
        <a:xfrm>
          <a:off x="4864100" y="154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149582</xdr:rowOff>
    </xdr:from>
    <xdr:ext cx="762000" cy="259045"/>
    <xdr:sp textlink="">
      <xdr:nvSpPr>
        <xdr:cNvPr id="195" name="人件費・物件費等の状況最大値テキスト"/>
        <xdr:cNvSpPr txBox="1"/>
      </xdr:nvSpPr>
      <xdr:spPr>
        <a:xfrm>
          <a:off x="5041900" y="1386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63205</xdr:rowOff>
    </xdr:from>
    <xdr:to>
      <xdr:col>24</xdr:col>
      <xdr:colOff>12700</xdr:colOff>
      <xdr:row>82</xdr:row>
      <xdr:rowOff>63205</xdr:rowOff>
    </xdr:to>
    <xdr:cxnSp macro="">
      <xdr:nvCxnSpPr>
        <xdr:cNvPr id="196" name="直線コネクタ 195"/>
        <xdr:cNvCxnSpPr/>
      </xdr:nvCxnSpPr>
      <xdr:spPr>
        <a:xfrm>
          <a:off x="4864100" y="1412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63205</xdr:rowOff>
    </xdr:from>
    <xdr:to>
      <xdr:col>23</xdr:col>
      <xdr:colOff>133350</xdr:colOff>
      <xdr:row>82</xdr:row>
      <xdr:rowOff>93769</xdr:rowOff>
    </xdr:to>
    <xdr:cxnSp macro="">
      <xdr:nvCxnSpPr>
        <xdr:cNvPr id="197" name="直線コネクタ 196"/>
        <xdr:cNvCxnSpPr/>
      </xdr:nvCxnSpPr>
      <xdr:spPr>
        <a:xfrm flipV="1">
          <a:off x="4114800" y="14122105"/>
          <a:ext cx="8382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51652</xdr:rowOff>
    </xdr:from>
    <xdr:ext cx="762000" cy="259045"/>
    <xdr:sp textlink="">
      <xdr:nvSpPr>
        <xdr:cNvPr id="198" name="人件費・物件費等の状況平均値テキスト"/>
        <xdr:cNvSpPr txBox="1"/>
      </xdr:nvSpPr>
      <xdr:spPr>
        <a:xfrm>
          <a:off x="5041900" y="14624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79575</xdr:rowOff>
    </xdr:from>
    <xdr:to>
      <xdr:col>23</xdr:col>
      <xdr:colOff>184150</xdr:colOff>
      <xdr:row>86</xdr:row>
      <xdr:rowOff>9725</xdr:rowOff>
    </xdr:to>
    <xdr:sp textlink="">
      <xdr:nvSpPr>
        <xdr:cNvPr id="199" name="フローチャート: 判断 198"/>
        <xdr:cNvSpPr/>
      </xdr:nvSpPr>
      <xdr:spPr>
        <a:xfrm>
          <a:off x="4902200" y="1465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118080</xdr:rowOff>
    </xdr:from>
    <xdr:to>
      <xdr:col>19</xdr:col>
      <xdr:colOff>133350</xdr:colOff>
      <xdr:row>82</xdr:row>
      <xdr:rowOff>93769</xdr:rowOff>
    </xdr:to>
    <xdr:cxnSp macro="">
      <xdr:nvCxnSpPr>
        <xdr:cNvPr id="200" name="直線コネクタ 199"/>
        <xdr:cNvCxnSpPr/>
      </xdr:nvCxnSpPr>
      <xdr:spPr>
        <a:xfrm>
          <a:off x="3225800" y="14005530"/>
          <a:ext cx="889000" cy="14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149250</xdr:rowOff>
    </xdr:from>
    <xdr:to>
      <xdr:col>19</xdr:col>
      <xdr:colOff>184150</xdr:colOff>
      <xdr:row>85</xdr:row>
      <xdr:rowOff>79400</xdr:rowOff>
    </xdr:to>
    <xdr:sp textlink="">
      <xdr:nvSpPr>
        <xdr:cNvPr id="201" name="フローチャート: 判断 200"/>
        <xdr:cNvSpPr/>
      </xdr:nvSpPr>
      <xdr:spPr>
        <a:xfrm>
          <a:off x="4064000" y="1455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64177</xdr:rowOff>
    </xdr:from>
    <xdr:ext cx="736600" cy="259045"/>
    <xdr:sp textlink="">
      <xdr:nvSpPr>
        <xdr:cNvPr id="202" name="テキスト ボックス 201"/>
        <xdr:cNvSpPr txBox="1"/>
      </xdr:nvSpPr>
      <xdr:spPr>
        <a:xfrm>
          <a:off x="3733800" y="14637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114542</xdr:rowOff>
    </xdr:from>
    <xdr:to>
      <xdr:col>15</xdr:col>
      <xdr:colOff>82550</xdr:colOff>
      <xdr:row>81</xdr:row>
      <xdr:rowOff>118080</xdr:rowOff>
    </xdr:to>
    <xdr:cxnSp macro="">
      <xdr:nvCxnSpPr>
        <xdr:cNvPr id="203" name="直線コネクタ 202"/>
        <xdr:cNvCxnSpPr/>
      </xdr:nvCxnSpPr>
      <xdr:spPr>
        <a:xfrm>
          <a:off x="2336800" y="14001992"/>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63280</xdr:rowOff>
    </xdr:from>
    <xdr:to>
      <xdr:col>15</xdr:col>
      <xdr:colOff>133350</xdr:colOff>
      <xdr:row>84</xdr:row>
      <xdr:rowOff>164880</xdr:rowOff>
    </xdr:to>
    <xdr:sp textlink="">
      <xdr:nvSpPr>
        <xdr:cNvPr id="204" name="フローチャート: 判断 203"/>
        <xdr:cNvSpPr/>
      </xdr:nvSpPr>
      <xdr:spPr>
        <a:xfrm>
          <a:off x="3175000" y="144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149657</xdr:rowOff>
    </xdr:from>
    <xdr:ext cx="762000" cy="259045"/>
    <xdr:sp textlink="">
      <xdr:nvSpPr>
        <xdr:cNvPr id="205" name="テキスト ボックス 204"/>
        <xdr:cNvSpPr txBox="1"/>
      </xdr:nvSpPr>
      <xdr:spPr>
        <a:xfrm>
          <a:off x="2844800" y="145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84472</xdr:rowOff>
    </xdr:from>
    <xdr:to>
      <xdr:col>11</xdr:col>
      <xdr:colOff>31750</xdr:colOff>
      <xdr:row>81</xdr:row>
      <xdr:rowOff>114542</xdr:rowOff>
    </xdr:to>
    <xdr:cxnSp macro="">
      <xdr:nvCxnSpPr>
        <xdr:cNvPr id="206" name="直線コネクタ 205"/>
        <xdr:cNvCxnSpPr/>
      </xdr:nvCxnSpPr>
      <xdr:spPr>
        <a:xfrm>
          <a:off x="1447800" y="13971922"/>
          <a:ext cx="889000" cy="3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25691</xdr:rowOff>
    </xdr:from>
    <xdr:to>
      <xdr:col>11</xdr:col>
      <xdr:colOff>82550</xdr:colOff>
      <xdr:row>84</xdr:row>
      <xdr:rowOff>127291</xdr:rowOff>
    </xdr:to>
    <xdr:sp textlink="">
      <xdr:nvSpPr>
        <xdr:cNvPr id="207" name="フローチャート: 判断 206"/>
        <xdr:cNvSpPr/>
      </xdr:nvSpPr>
      <xdr:spPr>
        <a:xfrm>
          <a:off x="2286000" y="1442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112068</xdr:rowOff>
    </xdr:from>
    <xdr:ext cx="762000" cy="259045"/>
    <xdr:sp textlink="">
      <xdr:nvSpPr>
        <xdr:cNvPr id="208" name="テキスト ボックス 207"/>
        <xdr:cNvSpPr txBox="1"/>
      </xdr:nvSpPr>
      <xdr:spPr>
        <a:xfrm>
          <a:off x="1955800" y="1451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168439</xdr:rowOff>
    </xdr:from>
    <xdr:to>
      <xdr:col>7</xdr:col>
      <xdr:colOff>31750</xdr:colOff>
      <xdr:row>84</xdr:row>
      <xdr:rowOff>98589</xdr:rowOff>
    </xdr:to>
    <xdr:sp textlink="">
      <xdr:nvSpPr>
        <xdr:cNvPr id="209" name="フローチャート: 判断 208"/>
        <xdr:cNvSpPr/>
      </xdr:nvSpPr>
      <xdr:spPr>
        <a:xfrm>
          <a:off x="1397000" y="1439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83366</xdr:rowOff>
    </xdr:from>
    <xdr:ext cx="762000" cy="259045"/>
    <xdr:sp textlink="">
      <xdr:nvSpPr>
        <xdr:cNvPr id="210" name="テキスト ボックス 209"/>
        <xdr:cNvSpPr txBox="1"/>
      </xdr:nvSpPr>
      <xdr:spPr>
        <a:xfrm>
          <a:off x="1066800" y="1448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12405</xdr:rowOff>
    </xdr:from>
    <xdr:to>
      <xdr:col>23</xdr:col>
      <xdr:colOff>184150</xdr:colOff>
      <xdr:row>82</xdr:row>
      <xdr:rowOff>114005</xdr:rowOff>
    </xdr:to>
    <xdr:sp textlink="">
      <xdr:nvSpPr>
        <xdr:cNvPr id="216" name="楕円 215"/>
        <xdr:cNvSpPr/>
      </xdr:nvSpPr>
      <xdr:spPr>
        <a:xfrm>
          <a:off x="4902200" y="1407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105132</xdr:rowOff>
    </xdr:from>
    <xdr:ext cx="762000" cy="259045"/>
    <xdr:sp textlink="">
      <xdr:nvSpPr>
        <xdr:cNvPr id="217" name="人件費・物件費等の状況該当値テキスト"/>
        <xdr:cNvSpPr txBox="1"/>
      </xdr:nvSpPr>
      <xdr:spPr>
        <a:xfrm>
          <a:off x="5041900" y="1399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42969</xdr:rowOff>
    </xdr:from>
    <xdr:to>
      <xdr:col>19</xdr:col>
      <xdr:colOff>184150</xdr:colOff>
      <xdr:row>82</xdr:row>
      <xdr:rowOff>144569</xdr:rowOff>
    </xdr:to>
    <xdr:sp textlink="">
      <xdr:nvSpPr>
        <xdr:cNvPr id="218" name="楕円 217"/>
        <xdr:cNvSpPr/>
      </xdr:nvSpPr>
      <xdr:spPr>
        <a:xfrm>
          <a:off x="4064000" y="1410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154746</xdr:rowOff>
    </xdr:from>
    <xdr:ext cx="736600" cy="259045"/>
    <xdr:sp textlink="">
      <xdr:nvSpPr>
        <xdr:cNvPr id="219" name="テキスト ボックス 218"/>
        <xdr:cNvSpPr txBox="1"/>
      </xdr:nvSpPr>
      <xdr:spPr>
        <a:xfrm>
          <a:off x="3733800" y="1387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67280</xdr:rowOff>
    </xdr:from>
    <xdr:to>
      <xdr:col>15</xdr:col>
      <xdr:colOff>133350</xdr:colOff>
      <xdr:row>81</xdr:row>
      <xdr:rowOff>168880</xdr:rowOff>
    </xdr:to>
    <xdr:sp textlink="">
      <xdr:nvSpPr>
        <xdr:cNvPr id="220" name="楕円 219"/>
        <xdr:cNvSpPr/>
      </xdr:nvSpPr>
      <xdr:spPr>
        <a:xfrm>
          <a:off x="3175000" y="139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7607</xdr:rowOff>
    </xdr:from>
    <xdr:ext cx="762000" cy="259045"/>
    <xdr:sp textlink="">
      <xdr:nvSpPr>
        <xdr:cNvPr id="221" name="テキスト ボックス 220"/>
        <xdr:cNvSpPr txBox="1"/>
      </xdr:nvSpPr>
      <xdr:spPr>
        <a:xfrm>
          <a:off x="2844800" y="1372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63742</xdr:rowOff>
    </xdr:from>
    <xdr:to>
      <xdr:col>11</xdr:col>
      <xdr:colOff>82550</xdr:colOff>
      <xdr:row>81</xdr:row>
      <xdr:rowOff>165342</xdr:rowOff>
    </xdr:to>
    <xdr:sp textlink="">
      <xdr:nvSpPr>
        <xdr:cNvPr id="222" name="楕円 221"/>
        <xdr:cNvSpPr/>
      </xdr:nvSpPr>
      <xdr:spPr>
        <a:xfrm>
          <a:off x="2286000" y="1395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4069</xdr:rowOff>
    </xdr:from>
    <xdr:ext cx="762000" cy="259045"/>
    <xdr:sp textlink="">
      <xdr:nvSpPr>
        <xdr:cNvPr id="223" name="テキスト ボックス 222"/>
        <xdr:cNvSpPr txBox="1"/>
      </xdr:nvSpPr>
      <xdr:spPr>
        <a:xfrm>
          <a:off x="1955800" y="1372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33672</xdr:rowOff>
    </xdr:from>
    <xdr:to>
      <xdr:col>7</xdr:col>
      <xdr:colOff>31750</xdr:colOff>
      <xdr:row>81</xdr:row>
      <xdr:rowOff>135272</xdr:rowOff>
    </xdr:to>
    <xdr:sp textlink="">
      <xdr:nvSpPr>
        <xdr:cNvPr id="224" name="楕円 223"/>
        <xdr:cNvSpPr/>
      </xdr:nvSpPr>
      <xdr:spPr>
        <a:xfrm>
          <a:off x="1397000" y="1392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145449</xdr:rowOff>
    </xdr:from>
    <xdr:ext cx="762000" cy="259045"/>
    <xdr:sp textlink="">
      <xdr:nvSpPr>
        <xdr:cNvPr id="225" name="テキスト ボックス 224"/>
        <xdr:cNvSpPr txBox="1"/>
      </xdr:nvSpPr>
      <xdr:spPr>
        <a:xfrm>
          <a:off x="1066800" y="1368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ラスパイレス指数は、類似団体平均を２．</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主な要因として退職や異動等による職員構成の変動などがあったため、昨年度より０．２ポイント改善した。　　　　</a:t>
          </a:r>
        </a:p>
        <a:p>
          <a:r>
            <a:rPr kumimoji="1" lang="ja-JP" altLang="en-US" sz="1300">
              <a:latin typeface="ＭＳ Ｐゴシック" panose="020B0600070205080204" pitchFamily="50" charset="-128"/>
              <a:ea typeface="ＭＳ Ｐゴシック" panose="020B0600070205080204" pitchFamily="50" charset="-128"/>
            </a:rPr>
            <a:t>今後も給与の適正化に努めていく。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6" name="直線コネクタ 255"/>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textlink="">
      <xdr:nvSpPr>
        <xdr:cNvPr id="257"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87</xdr:row>
      <xdr:rowOff>154214</xdr:rowOff>
    </xdr:to>
    <xdr:cxnSp macro="">
      <xdr:nvCxnSpPr>
        <xdr:cNvPr id="261" name="直線コネクタ 260"/>
        <xdr:cNvCxnSpPr/>
      </xdr:nvCxnSpPr>
      <xdr:spPr>
        <a:xfrm>
          <a:off x="16179800" y="15070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textlink="">
      <xdr:nvSpPr>
        <xdr:cNvPr id="262"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88</xdr:row>
      <xdr:rowOff>17236</xdr:rowOff>
    </xdr:to>
    <xdr:cxnSp macro="">
      <xdr:nvCxnSpPr>
        <xdr:cNvPr id="264" name="直線コネクタ 263"/>
        <xdr:cNvCxnSpPr/>
      </xdr:nvCxnSpPr>
      <xdr:spPr>
        <a:xfrm flipV="1">
          <a:off x="15290800" y="150703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textlink="">
      <xdr:nvSpPr>
        <xdr:cNvPr id="265" name="フローチャート: 判断 264"/>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textlink="">
      <xdr:nvSpPr>
        <xdr:cNvPr id="266" name="テキスト ボックス 265"/>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88</xdr:row>
      <xdr:rowOff>17236</xdr:rowOff>
    </xdr:to>
    <xdr:cxnSp macro="">
      <xdr:nvCxnSpPr>
        <xdr:cNvPr id="267" name="直線コネクタ 266"/>
        <xdr:cNvCxnSpPr/>
      </xdr:nvCxnSpPr>
      <xdr:spPr>
        <a:xfrm>
          <a:off x="14401800" y="14915243"/>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textlink="">
      <xdr:nvSpPr>
        <xdr:cNvPr id="269" name="テキスト ボックス 26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68036</xdr:rowOff>
    </xdr:to>
    <xdr:cxnSp macro="">
      <xdr:nvCxnSpPr>
        <xdr:cNvPr id="270" name="直線コネクタ 269"/>
        <xdr:cNvCxnSpPr/>
      </xdr:nvCxnSpPr>
      <xdr:spPr>
        <a:xfrm flipV="1">
          <a:off x="13512800" y="149152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textlink="">
      <xdr:nvSpPr>
        <xdr:cNvPr id="271" name="フローチャート: 判断 270"/>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textlink="">
      <xdr:nvSpPr>
        <xdr:cNvPr id="272" name="テキスト ボックス 271"/>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textlink="">
      <xdr:nvSpPr>
        <xdr:cNvPr id="273" name="フローチャート: 判断 272"/>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textlink="">
      <xdr:nvSpPr>
        <xdr:cNvPr id="274" name="テキスト ボックス 273"/>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textlink="">
      <xdr:nvSpPr>
        <xdr:cNvPr id="280" name="楕円 279"/>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textlink="">
      <xdr:nvSpPr>
        <xdr:cNvPr id="281" name="給与水準   （国との比較）該当値テキスト"/>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textlink="">
      <xdr:nvSpPr>
        <xdr:cNvPr id="282" name="楕円 281"/>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textlink="">
      <xdr:nvSpPr>
        <xdr:cNvPr id="283" name="テキスト ボックス 282"/>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textlink="">
      <xdr:nvSpPr>
        <xdr:cNvPr id="284" name="楕円 283"/>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textlink="">
      <xdr:nvSpPr>
        <xdr:cNvPr id="285" name="テキスト ボックス 284"/>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textlink="">
      <xdr:nvSpPr>
        <xdr:cNvPr id="286" name="楕円 285"/>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textlink="">
      <xdr:nvSpPr>
        <xdr:cNvPr id="287" name="テキスト ボックス 286"/>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textlink="">
      <xdr:nvSpPr>
        <xdr:cNvPr id="288" name="楕円 287"/>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textlink="">
      <xdr:nvSpPr>
        <xdr:cNvPr id="289" name="テキスト ボックス 288"/>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人口千人当たりの職員数は、類似団体平均が６．１０人のところ、本市４．０４人と２．０６人下回り、類似団体内順位３位である。</a:t>
          </a:r>
        </a:p>
        <a:p>
          <a:r>
            <a:rPr kumimoji="1" lang="ja-JP" altLang="en-US" sz="1300">
              <a:latin typeface="ＭＳ Ｐゴシック" panose="020B0600070205080204" pitchFamily="50" charset="-128"/>
              <a:ea typeface="ＭＳ Ｐゴシック" panose="020B0600070205080204" pitchFamily="50" charset="-128"/>
            </a:rPr>
            <a:t>今後も適正な定員管理を行っていく。</a:t>
          </a:r>
        </a:p>
      </xdr:txBody>
    </xdr:sp>
    <xdr:clientData/>
  </xdr:twoCellAnchor>
  <xdr:oneCellAnchor>
    <xdr:from>
      <xdr:col>61</xdr:col>
      <xdr:colOff>6350</xdr:colOff>
      <xdr:row>54</xdr:row>
      <xdr:rowOff>139700</xdr:rowOff>
    </xdr:from>
    <xdr:ext cx="349839" cy="225703"/>
    <xdr:sp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19" name="直線コネクタ 318"/>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textlink="">
      <xdr:nvSpPr>
        <xdr:cNvPr id="320"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1" name="直線コネクタ 320"/>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textlink="">
      <xdr:nvSpPr>
        <xdr:cNvPr id="322"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113877</xdr:rowOff>
    </xdr:from>
    <xdr:to>
      <xdr:col>81</xdr:col>
      <xdr:colOff>44450</xdr:colOff>
      <xdr:row>60</xdr:row>
      <xdr:rowOff>121920</xdr:rowOff>
    </xdr:to>
    <xdr:cxnSp macro="">
      <xdr:nvCxnSpPr>
        <xdr:cNvPr id="324" name="直線コネクタ 323"/>
        <xdr:cNvCxnSpPr/>
      </xdr:nvCxnSpPr>
      <xdr:spPr>
        <a:xfrm flipV="1">
          <a:off x="16179800" y="104008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textlink="">
      <xdr:nvSpPr>
        <xdr:cNvPr id="325" name="定員管理の状況平均値テキスト"/>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textlink="">
      <xdr:nvSpPr>
        <xdr:cNvPr id="326" name="フローチャート: 判断 325"/>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121920</xdr:rowOff>
    </xdr:from>
    <xdr:to>
      <xdr:col>77</xdr:col>
      <xdr:colOff>44450</xdr:colOff>
      <xdr:row>60</xdr:row>
      <xdr:rowOff>123931</xdr:rowOff>
    </xdr:to>
    <xdr:cxnSp macro="">
      <xdr:nvCxnSpPr>
        <xdr:cNvPr id="327" name="直線コネクタ 326"/>
        <xdr:cNvCxnSpPr/>
      </xdr:nvCxnSpPr>
      <xdr:spPr>
        <a:xfrm flipV="1">
          <a:off x="15290800" y="1040892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textlink="">
      <xdr:nvSpPr>
        <xdr:cNvPr id="328" name="フローチャート: 判断 327"/>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textlink="">
      <xdr:nvSpPr>
        <xdr:cNvPr id="329" name="テキスト ボックス 328"/>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121920</xdr:rowOff>
    </xdr:from>
    <xdr:to>
      <xdr:col>72</xdr:col>
      <xdr:colOff>203200</xdr:colOff>
      <xdr:row>60</xdr:row>
      <xdr:rowOff>123931</xdr:rowOff>
    </xdr:to>
    <xdr:cxnSp macro="">
      <xdr:nvCxnSpPr>
        <xdr:cNvPr id="330" name="直線コネクタ 329"/>
        <xdr:cNvCxnSpPr/>
      </xdr:nvCxnSpPr>
      <xdr:spPr>
        <a:xfrm>
          <a:off x="14401800" y="1040892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textlink="">
      <xdr:nvSpPr>
        <xdr:cNvPr id="331" name="フローチャート: 判断 330"/>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textlink="">
      <xdr:nvSpPr>
        <xdr:cNvPr id="332" name="テキスト ボックス 331"/>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121920</xdr:rowOff>
    </xdr:from>
    <xdr:to>
      <xdr:col>68</xdr:col>
      <xdr:colOff>152400</xdr:colOff>
      <xdr:row>60</xdr:row>
      <xdr:rowOff>125942</xdr:rowOff>
    </xdr:to>
    <xdr:cxnSp macro="">
      <xdr:nvCxnSpPr>
        <xdr:cNvPr id="333" name="直線コネクタ 332"/>
        <xdr:cNvCxnSpPr/>
      </xdr:nvCxnSpPr>
      <xdr:spPr>
        <a:xfrm flipV="1">
          <a:off x="13512800" y="1040892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textlink="">
      <xdr:nvSpPr>
        <xdr:cNvPr id="334" name="フローチャート: 判断 333"/>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textlink="">
      <xdr:nvSpPr>
        <xdr:cNvPr id="335" name="テキスト ボックス 334"/>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textlink="">
      <xdr:nvSpPr>
        <xdr:cNvPr id="336" name="フローチャート: 判断 335"/>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textlink="">
      <xdr:nvSpPr>
        <xdr:cNvPr id="337" name="テキスト ボックス 336"/>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63077</xdr:rowOff>
    </xdr:from>
    <xdr:to>
      <xdr:col>81</xdr:col>
      <xdr:colOff>95250</xdr:colOff>
      <xdr:row>60</xdr:row>
      <xdr:rowOff>164677</xdr:rowOff>
    </xdr:to>
    <xdr:sp textlink="">
      <xdr:nvSpPr>
        <xdr:cNvPr id="343" name="楕円 342"/>
        <xdr:cNvSpPr/>
      </xdr:nvSpPr>
      <xdr:spPr>
        <a:xfrm>
          <a:off x="16967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79604</xdr:rowOff>
    </xdr:from>
    <xdr:ext cx="762000" cy="259045"/>
    <xdr:sp textlink="">
      <xdr:nvSpPr>
        <xdr:cNvPr id="344" name="定員管理の状況該当値テキスト"/>
        <xdr:cNvSpPr txBox="1"/>
      </xdr:nvSpPr>
      <xdr:spPr>
        <a:xfrm>
          <a:off x="17106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71120</xdr:rowOff>
    </xdr:from>
    <xdr:to>
      <xdr:col>77</xdr:col>
      <xdr:colOff>95250</xdr:colOff>
      <xdr:row>61</xdr:row>
      <xdr:rowOff>1270</xdr:rowOff>
    </xdr:to>
    <xdr:sp textlink="">
      <xdr:nvSpPr>
        <xdr:cNvPr id="345" name="楕円 344"/>
        <xdr:cNvSpPr/>
      </xdr:nvSpPr>
      <xdr:spPr>
        <a:xfrm>
          <a:off x="16129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11447</xdr:rowOff>
    </xdr:from>
    <xdr:ext cx="736600" cy="259045"/>
    <xdr:sp textlink="">
      <xdr:nvSpPr>
        <xdr:cNvPr id="346" name="テキスト ボックス 345"/>
        <xdr:cNvSpPr txBox="1"/>
      </xdr:nvSpPr>
      <xdr:spPr>
        <a:xfrm>
          <a:off x="15798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73131</xdr:rowOff>
    </xdr:from>
    <xdr:to>
      <xdr:col>73</xdr:col>
      <xdr:colOff>44450</xdr:colOff>
      <xdr:row>61</xdr:row>
      <xdr:rowOff>3281</xdr:rowOff>
    </xdr:to>
    <xdr:sp textlink="">
      <xdr:nvSpPr>
        <xdr:cNvPr id="347" name="楕円 346"/>
        <xdr:cNvSpPr/>
      </xdr:nvSpPr>
      <xdr:spPr>
        <a:xfrm>
          <a:off x="15240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13458</xdr:rowOff>
    </xdr:from>
    <xdr:ext cx="762000" cy="259045"/>
    <xdr:sp textlink="">
      <xdr:nvSpPr>
        <xdr:cNvPr id="348" name="テキスト ボックス 347"/>
        <xdr:cNvSpPr txBox="1"/>
      </xdr:nvSpPr>
      <xdr:spPr>
        <a:xfrm>
          <a:off x="14909800" y="1012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71120</xdr:rowOff>
    </xdr:from>
    <xdr:to>
      <xdr:col>68</xdr:col>
      <xdr:colOff>203200</xdr:colOff>
      <xdr:row>61</xdr:row>
      <xdr:rowOff>1270</xdr:rowOff>
    </xdr:to>
    <xdr:sp textlink="">
      <xdr:nvSpPr>
        <xdr:cNvPr id="349" name="楕円 348"/>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textlink="">
      <xdr:nvSpPr>
        <xdr:cNvPr id="350" name="テキスト ボックス 349"/>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75142</xdr:rowOff>
    </xdr:from>
    <xdr:to>
      <xdr:col>64</xdr:col>
      <xdr:colOff>152400</xdr:colOff>
      <xdr:row>61</xdr:row>
      <xdr:rowOff>5292</xdr:rowOff>
    </xdr:to>
    <xdr:sp textlink="">
      <xdr:nvSpPr>
        <xdr:cNvPr id="351" name="楕円 350"/>
        <xdr:cNvSpPr/>
      </xdr:nvSpPr>
      <xdr:spPr>
        <a:xfrm>
          <a:off x="13462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15469</xdr:rowOff>
    </xdr:from>
    <xdr:ext cx="762000" cy="259045"/>
    <xdr:sp textlink="">
      <xdr:nvSpPr>
        <xdr:cNvPr id="352" name="テキスト ボックス 351"/>
        <xdr:cNvSpPr txBox="1"/>
      </xdr:nvSpPr>
      <xdr:spPr>
        <a:xfrm>
          <a:off x="13131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市債発行の抑制と計画的な償還に努めたことにより元利償還額が減少傾向にあるため、前年度と比較して０．１ポイント改善した。類似団体との比較では、今年度も昨年に引き続き、類似団体平均を下回り、令和３年度は０．５ポイント下回っている。今後も財政計画（令和２年度～令和５年度）に基づき、健全な財政運営を行っていく。</a:t>
          </a:r>
        </a:p>
      </xdr:txBody>
    </xdr:sp>
    <xdr:clientData/>
  </xdr:twoCellAnchor>
  <xdr:oneCellAnchor>
    <xdr:from>
      <xdr:col>61</xdr:col>
      <xdr:colOff>6350</xdr:colOff>
      <xdr:row>32</xdr:row>
      <xdr:rowOff>101600</xdr:rowOff>
    </xdr:from>
    <xdr:ext cx="298543" cy="225703"/>
    <xdr:sp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textlink="">
      <xdr:nvSpPr>
        <xdr:cNvPr id="370" name="テキスト ボックス 369"/>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textlink="">
      <xdr:nvSpPr>
        <xdr:cNvPr id="374" name="テキスト ボックス 373"/>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textlink="">
      <xdr:nvSpPr>
        <xdr:cNvPr id="378" name="テキスト ボックス 377"/>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0" name="直線コネクタ 379"/>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3" name="直線コネクタ 382"/>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textlink="">
      <xdr:nvSpPr>
        <xdr:cNvPr id="384"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5" name="直線コネクタ 384"/>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textlink="">
      <xdr:nvSpPr>
        <xdr:cNvPr id="386"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7" name="直線コネクタ 386"/>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56092</xdr:rowOff>
    </xdr:from>
    <xdr:to>
      <xdr:col>81</xdr:col>
      <xdr:colOff>44450</xdr:colOff>
      <xdr:row>41</xdr:row>
      <xdr:rowOff>66146</xdr:rowOff>
    </xdr:to>
    <xdr:cxnSp macro="">
      <xdr:nvCxnSpPr>
        <xdr:cNvPr id="388" name="直線コネクタ 387"/>
        <xdr:cNvCxnSpPr/>
      </xdr:nvCxnSpPr>
      <xdr:spPr>
        <a:xfrm flipV="1">
          <a:off x="16179800" y="708554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27640</xdr:rowOff>
    </xdr:from>
    <xdr:ext cx="762000" cy="259045"/>
    <xdr:sp textlink="">
      <xdr:nvSpPr>
        <xdr:cNvPr id="389" name="公債費負担の状況平均値テキスト"/>
        <xdr:cNvSpPr txBox="1"/>
      </xdr:nvSpPr>
      <xdr:spPr>
        <a:xfrm>
          <a:off x="17106900" y="7057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textlink="">
      <xdr:nvSpPr>
        <xdr:cNvPr id="390" name="フローチャート: 判断 389"/>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66146</xdr:rowOff>
    </xdr:from>
    <xdr:to>
      <xdr:col>77</xdr:col>
      <xdr:colOff>44450</xdr:colOff>
      <xdr:row>41</xdr:row>
      <xdr:rowOff>116417</xdr:rowOff>
    </xdr:to>
    <xdr:cxnSp macro="">
      <xdr:nvCxnSpPr>
        <xdr:cNvPr id="391" name="直線コネクタ 390"/>
        <xdr:cNvCxnSpPr/>
      </xdr:nvCxnSpPr>
      <xdr:spPr>
        <a:xfrm flipV="1">
          <a:off x="15290800" y="7095596"/>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textlink="">
      <xdr:nvSpPr>
        <xdr:cNvPr id="392" name="フローチャート: 判断 391"/>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textlink="">
      <xdr:nvSpPr>
        <xdr:cNvPr id="393" name="テキスト ボックス 392"/>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136525</xdr:rowOff>
    </xdr:to>
    <xdr:cxnSp macro="">
      <xdr:nvCxnSpPr>
        <xdr:cNvPr id="394" name="直線コネクタ 393"/>
        <xdr:cNvCxnSpPr/>
      </xdr:nvCxnSpPr>
      <xdr:spPr>
        <a:xfrm flipV="1">
          <a:off x="14401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textlink="">
      <xdr:nvSpPr>
        <xdr:cNvPr id="395" name="フローチャート: 判断 394"/>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textlink="">
      <xdr:nvSpPr>
        <xdr:cNvPr id="396" name="テキスト ボックス 395"/>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136525</xdr:rowOff>
    </xdr:from>
    <xdr:to>
      <xdr:col>68</xdr:col>
      <xdr:colOff>152400</xdr:colOff>
      <xdr:row>42</xdr:row>
      <xdr:rowOff>35454</xdr:rowOff>
    </xdr:to>
    <xdr:cxnSp macro="">
      <xdr:nvCxnSpPr>
        <xdr:cNvPr id="397" name="直線コネクタ 396"/>
        <xdr:cNvCxnSpPr/>
      </xdr:nvCxnSpPr>
      <xdr:spPr>
        <a:xfrm flipV="1">
          <a:off x="13512800" y="7165975"/>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textlink="">
      <xdr:nvSpPr>
        <xdr:cNvPr id="398" name="フローチャート: 判断 397"/>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167340</xdr:rowOff>
    </xdr:from>
    <xdr:ext cx="762000" cy="259045"/>
    <xdr:sp textlink="">
      <xdr:nvSpPr>
        <xdr:cNvPr id="399" name="テキスト ボックス 398"/>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textlink="">
      <xdr:nvSpPr>
        <xdr:cNvPr id="400" name="フローチャート: 判断 399"/>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26052</xdr:rowOff>
    </xdr:from>
    <xdr:ext cx="762000" cy="259045"/>
    <xdr:sp textlink="">
      <xdr:nvSpPr>
        <xdr:cNvPr id="401" name="テキスト ボックス 400"/>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5292</xdr:rowOff>
    </xdr:from>
    <xdr:to>
      <xdr:col>81</xdr:col>
      <xdr:colOff>95250</xdr:colOff>
      <xdr:row>41</xdr:row>
      <xdr:rowOff>106892</xdr:rowOff>
    </xdr:to>
    <xdr:sp textlink="">
      <xdr:nvSpPr>
        <xdr:cNvPr id="407" name="楕円 406"/>
        <xdr:cNvSpPr/>
      </xdr:nvSpPr>
      <xdr:spPr>
        <a:xfrm>
          <a:off x="16967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21819</xdr:rowOff>
    </xdr:from>
    <xdr:ext cx="762000" cy="259045"/>
    <xdr:sp textlink="">
      <xdr:nvSpPr>
        <xdr:cNvPr id="408" name="公債費負担の状況該当値テキスト"/>
        <xdr:cNvSpPr txBox="1"/>
      </xdr:nvSpPr>
      <xdr:spPr>
        <a:xfrm>
          <a:off x="17106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15346</xdr:rowOff>
    </xdr:from>
    <xdr:to>
      <xdr:col>77</xdr:col>
      <xdr:colOff>95250</xdr:colOff>
      <xdr:row>41</xdr:row>
      <xdr:rowOff>116946</xdr:rowOff>
    </xdr:to>
    <xdr:sp textlink="">
      <xdr:nvSpPr>
        <xdr:cNvPr id="409" name="楕円 408"/>
        <xdr:cNvSpPr/>
      </xdr:nvSpPr>
      <xdr:spPr>
        <a:xfrm>
          <a:off x="16129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127123</xdr:rowOff>
    </xdr:from>
    <xdr:ext cx="736600" cy="259045"/>
    <xdr:sp textlink="">
      <xdr:nvSpPr>
        <xdr:cNvPr id="410" name="テキスト ボックス 409"/>
        <xdr:cNvSpPr txBox="1"/>
      </xdr:nvSpPr>
      <xdr:spPr>
        <a:xfrm>
          <a:off x="15798800" y="681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textlink="">
      <xdr:nvSpPr>
        <xdr:cNvPr id="411" name="楕円 410"/>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textlink="">
      <xdr:nvSpPr>
        <xdr:cNvPr id="412" name="テキスト ボックス 411"/>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85725</xdr:rowOff>
    </xdr:from>
    <xdr:to>
      <xdr:col>68</xdr:col>
      <xdr:colOff>203200</xdr:colOff>
      <xdr:row>42</xdr:row>
      <xdr:rowOff>15875</xdr:rowOff>
    </xdr:to>
    <xdr:sp textlink="">
      <xdr:nvSpPr>
        <xdr:cNvPr id="413" name="楕円 412"/>
        <xdr:cNvSpPr/>
      </xdr:nvSpPr>
      <xdr:spPr>
        <a:xfrm>
          <a:off x="14351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652</xdr:rowOff>
    </xdr:from>
    <xdr:ext cx="762000" cy="259045"/>
    <xdr:sp textlink="">
      <xdr:nvSpPr>
        <xdr:cNvPr id="414" name="テキスト ボックス 413"/>
        <xdr:cNvSpPr txBox="1"/>
      </xdr:nvSpPr>
      <xdr:spPr>
        <a:xfrm>
          <a:off x="14020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156104</xdr:rowOff>
    </xdr:from>
    <xdr:to>
      <xdr:col>64</xdr:col>
      <xdr:colOff>152400</xdr:colOff>
      <xdr:row>42</xdr:row>
      <xdr:rowOff>86254</xdr:rowOff>
    </xdr:to>
    <xdr:sp textlink="">
      <xdr:nvSpPr>
        <xdr:cNvPr id="415" name="楕円 414"/>
        <xdr:cNvSpPr/>
      </xdr:nvSpPr>
      <xdr:spPr>
        <a:xfrm>
          <a:off x="13462000" y="71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71031</xdr:rowOff>
    </xdr:from>
    <xdr:ext cx="762000" cy="259045"/>
    <xdr:sp textlink="">
      <xdr:nvSpPr>
        <xdr:cNvPr id="416" name="テキスト ボックス 415"/>
        <xdr:cNvSpPr txBox="1"/>
      </xdr:nvSpPr>
      <xdr:spPr>
        <a:xfrm>
          <a:off x="13131800" y="727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将来負担比率は、地方債残高や一部事務組合等の負担見込額が減少したことなどから、前年度に引き続き令和３年度も算定なしとなっている。</a:t>
          </a:r>
        </a:p>
        <a:p>
          <a:r>
            <a:rPr kumimoji="1" lang="ja-JP" altLang="en-US" sz="1300">
              <a:latin typeface="ＭＳ Ｐゴシック" panose="020B0600070205080204" pitchFamily="50" charset="-128"/>
              <a:ea typeface="ＭＳ Ｐゴシック" panose="020B0600070205080204" pitchFamily="50" charset="-128"/>
            </a:rPr>
            <a:t>今後も健全財政を維持できるよう、財政計画（令和２年度～令和５年度）に基づき、歳入の確保と歳出の適正化に努めていく。</a:t>
          </a:r>
        </a:p>
      </xdr:txBody>
    </xdr:sp>
    <xdr:clientData/>
  </xdr:twoCellAnchor>
  <xdr:oneCellAnchor>
    <xdr:from>
      <xdr:col>61</xdr:col>
      <xdr:colOff>6350</xdr:colOff>
      <xdr:row>10</xdr:row>
      <xdr:rowOff>63500</xdr:rowOff>
    </xdr:from>
    <xdr:ext cx="298543" cy="225703"/>
    <xdr:sp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7" name="直線コネクタ 446"/>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textlink="">
      <xdr:nvSpPr>
        <xdr:cNvPr id="448"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9" name="直線コネクタ 448"/>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textlink="">
      <xdr:nvSpPr>
        <xdr:cNvPr id="45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textlink="">
      <xdr:nvSpPr>
        <xdr:cNvPr id="45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textlink="">
      <xdr:nvSpPr>
        <xdr:cNvPr id="453" name="フローチャート: 判断 45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100784</xdr:rowOff>
    </xdr:from>
    <xdr:to>
      <xdr:col>77</xdr:col>
      <xdr:colOff>95250</xdr:colOff>
      <xdr:row>14</xdr:row>
      <xdr:rowOff>30934</xdr:rowOff>
    </xdr:to>
    <xdr:sp textlink="">
      <xdr:nvSpPr>
        <xdr:cNvPr id="454" name="フローチャート: 判断 453"/>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textlink="">
      <xdr:nvSpPr>
        <xdr:cNvPr id="455" name="テキスト ボックス 454"/>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126637</xdr:rowOff>
    </xdr:from>
    <xdr:to>
      <xdr:col>73</xdr:col>
      <xdr:colOff>44450</xdr:colOff>
      <xdr:row>14</xdr:row>
      <xdr:rowOff>56787</xdr:rowOff>
    </xdr:to>
    <xdr:sp textlink="">
      <xdr:nvSpPr>
        <xdr:cNvPr id="456" name="フローチャート: 判断 455"/>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textlink="">
      <xdr:nvSpPr>
        <xdr:cNvPr id="457" name="テキスト ボックス 456"/>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119743</xdr:rowOff>
    </xdr:from>
    <xdr:to>
      <xdr:col>68</xdr:col>
      <xdr:colOff>203200</xdr:colOff>
      <xdr:row>14</xdr:row>
      <xdr:rowOff>49893</xdr:rowOff>
    </xdr:to>
    <xdr:sp textlink="">
      <xdr:nvSpPr>
        <xdr:cNvPr id="458" name="フローチャート: 判断 457"/>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textlink="">
      <xdr:nvSpPr>
        <xdr:cNvPr id="459" name="テキスト ボックス 458"/>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textlink="">
      <xdr:nvSpPr>
        <xdr:cNvPr id="460" name="フローチャート: 判断 459"/>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textlink="">
      <xdr:nvSpPr>
        <xdr:cNvPr id="461" name="テキスト ボックス 460"/>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81</xdr:col>
      <xdr:colOff>117475</xdr:colOff>
      <xdr:row>1</xdr:row>
      <xdr:rowOff>19050</xdr:rowOff>
    </xdr:from>
    <xdr:to>
      <xdr:col>94</xdr:col>
      <xdr:colOff>177800</xdr:colOff>
      <xdr:row>4</xdr:row>
      <xdr:rowOff>63500</xdr:rowOff>
    </xdr:to>
    <xdr:sp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105,692
105,010
87.73
40,104,105
38,231,549
1,472,491
20,840,048
24,860,386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類似団体平均２３．５％のところ、本市１９．４％と４．１ポイント下回っている。これは、人口千人当たり職員数が類似団体平均と比較して少なく、人件費が低く抑えられている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今後も適正な定員管理を継続し、人件費の適正化に努めていく。</a:t>
          </a:r>
        </a:p>
      </xdr:txBody>
    </xdr:sp>
    <xdr:clientData/>
  </xdr:twoCellAnchor>
  <xdr:oneCellAnchor>
    <xdr:from>
      <xdr:col>3</xdr:col>
      <xdr:colOff>123825</xdr:colOff>
      <xdr:row>29</xdr:row>
      <xdr:rowOff>107950</xdr:rowOff>
    </xdr:from>
    <xdr:ext cx="298543" cy="225703"/>
    <xdr:sp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36</xdr:row>
      <xdr:rowOff>58420</xdr:rowOff>
    </xdr:to>
    <xdr:cxnSp macro="">
      <xdr:nvCxnSpPr>
        <xdr:cNvPr id="64" name="直線コネクタ 63"/>
        <xdr:cNvCxnSpPr/>
      </xdr:nvCxnSpPr>
      <xdr:spPr>
        <a:xfrm flipV="1">
          <a:off x="3987800" y="613003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textlink="">
      <xdr:nvSpPr>
        <xdr:cNvPr id="65" name="人件費平均値テキスト"/>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56134</xdr:rowOff>
    </xdr:from>
    <xdr:to>
      <xdr:col>19</xdr:col>
      <xdr:colOff>187325</xdr:colOff>
      <xdr:row>36</xdr:row>
      <xdr:rowOff>58420</xdr:rowOff>
    </xdr:to>
    <xdr:cxnSp macro="">
      <xdr:nvCxnSpPr>
        <xdr:cNvPr id="67" name="直線コネクタ 66"/>
        <xdr:cNvCxnSpPr/>
      </xdr:nvCxnSpPr>
      <xdr:spPr>
        <a:xfrm>
          <a:off x="3098800" y="60568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textlink="">
      <xdr:nvSpPr>
        <xdr:cNvPr id="68" name="フローチャート: 判断 67"/>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textlink="">
      <xdr:nvSpPr>
        <xdr:cNvPr id="69" name="テキスト ボックス 68"/>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56134</xdr:rowOff>
    </xdr:to>
    <xdr:cxnSp macro="">
      <xdr:nvCxnSpPr>
        <xdr:cNvPr id="70" name="直線コネクタ 69"/>
        <xdr:cNvCxnSpPr/>
      </xdr:nvCxnSpPr>
      <xdr:spPr>
        <a:xfrm>
          <a:off x="2209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textlink="">
      <xdr:nvSpPr>
        <xdr:cNvPr id="71" name="フローチャート: 判断 70"/>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textlink="">
      <xdr:nvSpPr>
        <xdr:cNvPr id="72" name="テキスト ボックス 71"/>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37846</xdr:rowOff>
    </xdr:from>
    <xdr:to>
      <xdr:col>11</xdr:col>
      <xdr:colOff>9525</xdr:colOff>
      <xdr:row>35</xdr:row>
      <xdr:rowOff>46990</xdr:rowOff>
    </xdr:to>
    <xdr:cxnSp macro="">
      <xdr:nvCxnSpPr>
        <xdr:cNvPr id="73" name="直線コネクタ 72"/>
        <xdr:cNvCxnSpPr/>
      </xdr:nvCxnSpPr>
      <xdr:spPr>
        <a:xfrm>
          <a:off x="1320800" y="6038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textlink="">
      <xdr:nvSpPr>
        <xdr:cNvPr id="74" name="フローチャート: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textlink="">
      <xdr:nvSpPr>
        <xdr:cNvPr id="75" name="テキスト ボックス 74"/>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textlink="">
      <xdr:nvSpPr>
        <xdr:cNvPr id="76" name="フローチャート: 判断 75"/>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textlink="">
      <xdr:nvSpPr>
        <xdr:cNvPr id="77" name="テキスト ボックス 76"/>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textlink="">
      <xdr:nvSpPr>
        <xdr:cNvPr id="83" name="楕円 82"/>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95013</xdr:rowOff>
    </xdr:from>
    <xdr:ext cx="762000" cy="259045"/>
    <xdr:sp textlink="">
      <xdr:nvSpPr>
        <xdr:cNvPr id="84" name="人件費該当値テキスト"/>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textlink="">
      <xdr:nvSpPr>
        <xdr:cNvPr id="85" name="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5334</xdr:rowOff>
    </xdr:from>
    <xdr:to>
      <xdr:col>15</xdr:col>
      <xdr:colOff>149225</xdr:colOff>
      <xdr:row>35</xdr:row>
      <xdr:rowOff>106934</xdr:rowOff>
    </xdr:to>
    <xdr:sp textlink="">
      <xdr:nvSpPr>
        <xdr:cNvPr id="87" name="楕円 86"/>
        <xdr:cNvSpPr/>
      </xdr:nvSpPr>
      <xdr:spPr>
        <a:xfrm>
          <a:off x="3048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117111</xdr:rowOff>
    </xdr:from>
    <xdr:ext cx="762000" cy="259045"/>
    <xdr:sp textlink="">
      <xdr:nvSpPr>
        <xdr:cNvPr id="88" name="テキスト ボックス 87"/>
        <xdr:cNvSpPr txBox="1"/>
      </xdr:nvSpPr>
      <xdr:spPr>
        <a:xfrm>
          <a:off x="2717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textlink="">
      <xdr:nvSpPr>
        <xdr:cNvPr id="89" name="楕円 88"/>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textlink="">
      <xdr:nvSpPr>
        <xdr:cNvPr id="90" name="テキスト ボックス 89"/>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158496</xdr:rowOff>
    </xdr:from>
    <xdr:to>
      <xdr:col>6</xdr:col>
      <xdr:colOff>171450</xdr:colOff>
      <xdr:row>35</xdr:row>
      <xdr:rowOff>88646</xdr:rowOff>
    </xdr:to>
    <xdr:sp textlink="">
      <xdr:nvSpPr>
        <xdr:cNvPr id="91" name="楕円 90"/>
        <xdr:cNvSpPr/>
      </xdr:nvSpPr>
      <xdr:spPr>
        <a:xfrm>
          <a:off x="1270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98823</xdr:rowOff>
    </xdr:from>
    <xdr:ext cx="762000" cy="259045"/>
    <xdr:sp textlink="">
      <xdr:nvSpPr>
        <xdr:cNvPr id="92" name="テキスト ボックス 91"/>
        <xdr:cNvSpPr txBox="1"/>
      </xdr:nvSpPr>
      <xdr:spPr>
        <a:xfrm>
          <a:off x="939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は１５．８％のところ、本市１３．７％と２．１ポイント下回っている。各事業に係る経費の見直しを常に行ってきた結果、物件費が低く抑えられてい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本市前年度比較では、物件費に係る経常収支比率は前年度比１．０ポイント改善したことから、一定の効率化は図られていると考えられるが、今後も見直しを進めていく。</a:t>
          </a:r>
        </a:p>
      </xdr:txBody>
    </xdr:sp>
    <xdr:clientData/>
  </xdr:twoCellAnchor>
  <xdr:oneCellAnchor>
    <xdr:from>
      <xdr:col>62</xdr:col>
      <xdr:colOff>6350</xdr:colOff>
      <xdr:row>9</xdr:row>
      <xdr:rowOff>107950</xdr:rowOff>
    </xdr:from>
    <xdr:ext cx="298543" cy="225703"/>
    <xdr:sp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45357</xdr:rowOff>
    </xdr:to>
    <xdr:cxnSp macro="">
      <xdr:nvCxnSpPr>
        <xdr:cNvPr id="127" name="直線コネクタ 126"/>
        <xdr:cNvCxnSpPr/>
      </xdr:nvCxnSpPr>
      <xdr:spPr>
        <a:xfrm flipV="1">
          <a:off x="15671800" y="26797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16</xdr:row>
      <xdr:rowOff>121557</xdr:rowOff>
    </xdr:to>
    <xdr:cxnSp macro="">
      <xdr:nvCxnSpPr>
        <xdr:cNvPr id="130" name="直線コネクタ 129"/>
        <xdr:cNvCxnSpPr/>
      </xdr:nvCxnSpPr>
      <xdr:spPr>
        <a:xfrm flipV="1">
          <a:off x="14782800" y="2788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textlink="">
      <xdr:nvSpPr>
        <xdr:cNvPr id="131" name="フローチャート: 判断 130"/>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textlink="">
      <xdr:nvSpPr>
        <xdr:cNvPr id="132" name="テキスト ボックス 131"/>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121557</xdr:rowOff>
    </xdr:to>
    <xdr:cxnSp macro="">
      <xdr:nvCxnSpPr>
        <xdr:cNvPr id="133" name="直線コネクタ 132"/>
        <xdr:cNvCxnSpPr/>
      </xdr:nvCxnSpPr>
      <xdr:spPr>
        <a:xfrm>
          <a:off x="13893800" y="2821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textlink="">
      <xdr:nvSpPr>
        <xdr:cNvPr id="134" name="フローチャート: 判断 133"/>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textlink="">
      <xdr:nvSpPr>
        <xdr:cNvPr id="135" name="テキスト ボックス 134"/>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78014</xdr:rowOff>
    </xdr:to>
    <xdr:cxnSp macro="">
      <xdr:nvCxnSpPr>
        <xdr:cNvPr id="136" name="直線コネクタ 135"/>
        <xdr:cNvCxnSpPr/>
      </xdr:nvCxnSpPr>
      <xdr:spPr>
        <a:xfrm>
          <a:off x="13004800" y="2788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textlink="">
      <xdr:nvSpPr>
        <xdr:cNvPr id="137" name="フローチャート: 判断 136"/>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textlink="">
      <xdr:nvSpPr>
        <xdr:cNvPr id="138" name="テキスト ボックス 137"/>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textlink="">
      <xdr:nvSpPr>
        <xdr:cNvPr id="139" name="フローチャート: 判断 138"/>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textlink="">
      <xdr:nvSpPr>
        <xdr:cNvPr id="140" name="テキスト ボックス 139"/>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textlink="">
      <xdr:nvSpPr>
        <xdr:cNvPr id="148" name="楕円 147"/>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textlink="">
      <xdr:nvSpPr>
        <xdr:cNvPr id="149" name="テキスト ボックス 148"/>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textlink="">
      <xdr:nvSpPr>
        <xdr:cNvPr id="150" name="楕円 149"/>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textlink="">
      <xdr:nvSpPr>
        <xdr:cNvPr id="151" name="テキスト ボックス 150"/>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textlink="">
      <xdr:nvSpPr>
        <xdr:cNvPr id="152" name="楕円 151"/>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textlink="">
      <xdr:nvSpPr>
        <xdr:cNvPr id="153" name="テキスト ボックス 152"/>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textlink="">
      <xdr:nvSpPr>
        <xdr:cNvPr id="154" name="楕円 153"/>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textlink="">
      <xdr:nvSpPr>
        <xdr:cNvPr id="155" name="テキスト ボックス 154"/>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扶助費に係る経常収支比率は類似団体平均１３．７％に対し、本市は１４．２％と０．５ポイント上回っている。これは障害者福祉に係る扶助費の増などが主な要因であると考えられる。　</a:t>
          </a:r>
        </a:p>
        <a:p>
          <a:r>
            <a:rPr kumimoji="1" lang="ja-JP" altLang="en-US" sz="1300">
              <a:latin typeface="ＭＳ Ｐゴシック" panose="020B0600070205080204" pitchFamily="50" charset="-128"/>
              <a:ea typeface="ＭＳ Ｐゴシック" panose="020B0600070205080204" pitchFamily="50" charset="-128"/>
            </a:rPr>
            <a:t>本市前年度比較では、前年度比０．４ポイント改善したものの、扶助費は増加傾向であるため、経常経費全体の見直しを進めていく。</a:t>
          </a:r>
        </a:p>
      </xdr:txBody>
    </xdr:sp>
    <xdr:clientData/>
  </xdr:twoCellAnchor>
  <xdr:oneCellAnchor>
    <xdr:from>
      <xdr:col>3</xdr:col>
      <xdr:colOff>123825</xdr:colOff>
      <xdr:row>49</xdr:row>
      <xdr:rowOff>107950</xdr:rowOff>
    </xdr:from>
    <xdr:ext cx="298543" cy="225703"/>
    <xdr:sp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textlink="">
      <xdr:nvSpPr>
        <xdr:cNvPr id="186"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xdr:rowOff>
    </xdr:from>
    <xdr:to>
      <xdr:col>24</xdr:col>
      <xdr:colOff>25400</xdr:colOff>
      <xdr:row>57</xdr:row>
      <xdr:rowOff>39370</xdr:rowOff>
    </xdr:to>
    <xdr:cxnSp macro="">
      <xdr:nvCxnSpPr>
        <xdr:cNvPr id="188" name="直線コネクタ 187"/>
        <xdr:cNvCxnSpPr/>
      </xdr:nvCxnSpPr>
      <xdr:spPr>
        <a:xfrm flipV="1">
          <a:off x="3987800" y="9781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107967</xdr:rowOff>
    </xdr:from>
    <xdr:ext cx="762000" cy="259045"/>
    <xdr:sp textlink="">
      <xdr:nvSpPr>
        <xdr:cNvPr id="189" name="扶助費平均値テキスト"/>
        <xdr:cNvSpPr txBox="1"/>
      </xdr:nvSpPr>
      <xdr:spPr>
        <a:xfrm>
          <a:off x="4914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39370</xdr:rowOff>
    </xdr:from>
    <xdr:to>
      <xdr:col>19</xdr:col>
      <xdr:colOff>187325</xdr:colOff>
      <xdr:row>57</xdr:row>
      <xdr:rowOff>62230</xdr:rowOff>
    </xdr:to>
    <xdr:cxnSp macro="">
      <xdr:nvCxnSpPr>
        <xdr:cNvPr id="191" name="直線コネクタ 190"/>
        <xdr:cNvCxnSpPr/>
      </xdr:nvCxnSpPr>
      <xdr:spPr>
        <a:xfrm flipV="1">
          <a:off x="3098800" y="981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textlink="">
      <xdr:nvSpPr>
        <xdr:cNvPr id="193" name="テキスト ボックス 192"/>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142240</xdr:rowOff>
    </xdr:from>
    <xdr:to>
      <xdr:col>15</xdr:col>
      <xdr:colOff>98425</xdr:colOff>
      <xdr:row>57</xdr:row>
      <xdr:rowOff>62230</xdr:rowOff>
    </xdr:to>
    <xdr:cxnSp macro="">
      <xdr:nvCxnSpPr>
        <xdr:cNvPr id="194" name="直線コネクタ 193"/>
        <xdr:cNvCxnSpPr/>
      </xdr:nvCxnSpPr>
      <xdr:spPr>
        <a:xfrm>
          <a:off x="2209800" y="9743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textlink="">
      <xdr:nvSpPr>
        <xdr:cNvPr id="195" name="フローチャート: 判断 194"/>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textlink="">
      <xdr:nvSpPr>
        <xdr:cNvPr id="196" name="テキスト ボックス 195"/>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119380</xdr:rowOff>
    </xdr:from>
    <xdr:to>
      <xdr:col>11</xdr:col>
      <xdr:colOff>9525</xdr:colOff>
      <xdr:row>56</xdr:row>
      <xdr:rowOff>142240</xdr:rowOff>
    </xdr:to>
    <xdr:cxnSp macro="">
      <xdr:nvCxnSpPr>
        <xdr:cNvPr id="197" name="直線コネクタ 196"/>
        <xdr:cNvCxnSpPr/>
      </xdr:nvCxnSpPr>
      <xdr:spPr>
        <a:xfrm>
          <a:off x="1320800" y="972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textlink="">
      <xdr:nvSpPr>
        <xdr:cNvPr id="199" name="テキスト ボックス 198"/>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textlink="">
      <xdr:nvSpPr>
        <xdr:cNvPr id="200" name="フローチャート: 判断 199"/>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textlink="">
      <xdr:nvSpPr>
        <xdr:cNvPr id="201" name="テキスト ボックス 200"/>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textlink="">
      <xdr:nvSpPr>
        <xdr:cNvPr id="207" name="楕円 206"/>
        <xdr:cNvSpPr/>
      </xdr:nvSpPr>
      <xdr:spPr>
        <a:xfrm>
          <a:off x="4775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101617</xdr:rowOff>
    </xdr:from>
    <xdr:ext cx="762000" cy="259045"/>
    <xdr:sp textlink="">
      <xdr:nvSpPr>
        <xdr:cNvPr id="208" name="扶助費該当値テキスト"/>
        <xdr:cNvSpPr txBox="1"/>
      </xdr:nvSpPr>
      <xdr:spPr>
        <a:xfrm>
          <a:off x="4914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160020</xdr:rowOff>
    </xdr:from>
    <xdr:to>
      <xdr:col>20</xdr:col>
      <xdr:colOff>38100</xdr:colOff>
      <xdr:row>57</xdr:row>
      <xdr:rowOff>90170</xdr:rowOff>
    </xdr:to>
    <xdr:sp textlink="">
      <xdr:nvSpPr>
        <xdr:cNvPr id="209" name="楕円 208"/>
        <xdr:cNvSpPr/>
      </xdr:nvSpPr>
      <xdr:spPr>
        <a:xfrm>
          <a:off x="3937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74947</xdr:rowOff>
    </xdr:from>
    <xdr:ext cx="736600" cy="259045"/>
    <xdr:sp textlink="">
      <xdr:nvSpPr>
        <xdr:cNvPr id="210" name="テキスト ボックス 209"/>
        <xdr:cNvSpPr txBox="1"/>
      </xdr:nvSpPr>
      <xdr:spPr>
        <a:xfrm>
          <a:off x="3606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xdr:rowOff>
    </xdr:from>
    <xdr:to>
      <xdr:col>15</xdr:col>
      <xdr:colOff>149225</xdr:colOff>
      <xdr:row>57</xdr:row>
      <xdr:rowOff>113030</xdr:rowOff>
    </xdr:to>
    <xdr:sp textlink="">
      <xdr:nvSpPr>
        <xdr:cNvPr id="211" name="楕円 210"/>
        <xdr:cNvSpPr/>
      </xdr:nvSpPr>
      <xdr:spPr>
        <a:xfrm>
          <a:off x="3048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97807</xdr:rowOff>
    </xdr:from>
    <xdr:ext cx="762000" cy="259045"/>
    <xdr:sp textlink="">
      <xdr:nvSpPr>
        <xdr:cNvPr id="212" name="テキスト ボックス 211"/>
        <xdr:cNvSpPr txBox="1"/>
      </xdr:nvSpPr>
      <xdr:spPr>
        <a:xfrm>
          <a:off x="2717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91440</xdr:rowOff>
    </xdr:from>
    <xdr:to>
      <xdr:col>11</xdr:col>
      <xdr:colOff>60325</xdr:colOff>
      <xdr:row>57</xdr:row>
      <xdr:rowOff>21590</xdr:rowOff>
    </xdr:to>
    <xdr:sp textlink="">
      <xdr:nvSpPr>
        <xdr:cNvPr id="213" name="楕円 212"/>
        <xdr:cNvSpPr/>
      </xdr:nvSpPr>
      <xdr:spPr>
        <a:xfrm>
          <a:off x="2159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31767</xdr:rowOff>
    </xdr:from>
    <xdr:ext cx="762000" cy="259045"/>
    <xdr:sp textlink="">
      <xdr:nvSpPr>
        <xdr:cNvPr id="214" name="テキスト ボックス 213"/>
        <xdr:cNvSpPr txBox="1"/>
      </xdr:nvSpPr>
      <xdr:spPr>
        <a:xfrm>
          <a:off x="1828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textlink="">
      <xdr:nvSpPr>
        <xdr:cNvPr id="215" name="楕円 214"/>
        <xdr:cNvSpPr/>
      </xdr:nvSpPr>
      <xdr:spPr>
        <a:xfrm>
          <a:off x="1270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8907</xdr:rowOff>
    </xdr:from>
    <xdr:ext cx="762000" cy="259045"/>
    <xdr:sp textlink="">
      <xdr:nvSpPr>
        <xdr:cNvPr id="216" name="テキスト ボックス 215"/>
        <xdr:cNvSpPr txBox="1"/>
      </xdr:nvSpPr>
      <xdr:spPr>
        <a:xfrm>
          <a:off x="939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その他（維持補修費、繰出金）に係る経常収支比率は、類似団体平均１２．５％のところ、本市１２．０％と０．５ポイント下回っている。</a:t>
          </a:r>
        </a:p>
        <a:p>
          <a:r>
            <a:rPr kumimoji="1" lang="ja-JP" altLang="en-US" sz="1300">
              <a:latin typeface="ＭＳ Ｐゴシック" panose="020B0600070205080204" pitchFamily="50" charset="-128"/>
              <a:ea typeface="ＭＳ Ｐゴシック" panose="020B0600070205080204" pitchFamily="50" charset="-128"/>
            </a:rPr>
            <a:t>維持補修費については今後も施設等の維持管理を適切に行い、繰出金についても適切な執行に努めていく。</a:t>
          </a:r>
        </a:p>
      </xdr:txBody>
    </xdr:sp>
    <xdr:clientData/>
  </xdr:twoCellAnchor>
  <xdr:oneCellAnchor>
    <xdr:from>
      <xdr:col>62</xdr:col>
      <xdr:colOff>6350</xdr:colOff>
      <xdr:row>49</xdr:row>
      <xdr:rowOff>107950</xdr:rowOff>
    </xdr:from>
    <xdr:ext cx="298543" cy="225703"/>
    <xdr:sp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57</xdr:row>
      <xdr:rowOff>15422</xdr:rowOff>
    </xdr:to>
    <xdr:cxnSp macro="">
      <xdr:nvCxnSpPr>
        <xdr:cNvPr id="251" name="直線コネクタ 250"/>
        <xdr:cNvCxnSpPr/>
      </xdr:nvCxnSpPr>
      <xdr:spPr>
        <a:xfrm flipV="1">
          <a:off x="15671800" y="96792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textlink="">
      <xdr:nvSpPr>
        <xdr:cNvPr id="252" name="その他平均値テキスト"/>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textlink="">
      <xdr:nvSpPr>
        <xdr:cNvPr id="253" name="フローチャート: 判断 252"/>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15422</xdr:rowOff>
    </xdr:to>
    <xdr:cxnSp macro="">
      <xdr:nvCxnSpPr>
        <xdr:cNvPr id="254" name="直線コネクタ 253"/>
        <xdr:cNvCxnSpPr/>
      </xdr:nvCxnSpPr>
      <xdr:spPr>
        <a:xfrm>
          <a:off x="14782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textlink="">
      <xdr:nvSpPr>
        <xdr:cNvPr id="256" name="テキスト ボックス 255"/>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121557</xdr:rowOff>
    </xdr:from>
    <xdr:to>
      <xdr:col>73</xdr:col>
      <xdr:colOff>180975</xdr:colOff>
      <xdr:row>57</xdr:row>
      <xdr:rowOff>4535</xdr:rowOff>
    </xdr:to>
    <xdr:cxnSp macro="">
      <xdr:nvCxnSpPr>
        <xdr:cNvPr id="257" name="直線コネクタ 256"/>
        <xdr:cNvCxnSpPr/>
      </xdr:nvCxnSpPr>
      <xdr:spPr>
        <a:xfrm>
          <a:off x="13893800" y="9722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textlink="">
      <xdr:nvSpPr>
        <xdr:cNvPr id="258" name="フローチャート: 判断 257"/>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textlink="">
      <xdr:nvSpPr>
        <xdr:cNvPr id="259" name="テキスト ボックス 258"/>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121557</xdr:rowOff>
    </xdr:to>
    <xdr:cxnSp macro="">
      <xdr:nvCxnSpPr>
        <xdr:cNvPr id="260" name="直線コネクタ 259"/>
        <xdr:cNvCxnSpPr/>
      </xdr:nvCxnSpPr>
      <xdr:spPr>
        <a:xfrm>
          <a:off x="13004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textlink="">
      <xdr:nvSpPr>
        <xdr:cNvPr id="262" name="テキスト ボックス 261"/>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textlink="">
      <xdr:nvSpPr>
        <xdr:cNvPr id="263" name="フローチャート: 判断 262"/>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textlink="">
      <xdr:nvSpPr>
        <xdr:cNvPr id="264" name="テキスト ボックス 263"/>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textlink="">
      <xdr:nvSpPr>
        <xdr:cNvPr id="270" name="楕円 269"/>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43742</xdr:rowOff>
    </xdr:from>
    <xdr:ext cx="762000" cy="259045"/>
    <xdr:sp textlink="">
      <xdr:nvSpPr>
        <xdr:cNvPr id="271"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136072</xdr:rowOff>
    </xdr:from>
    <xdr:to>
      <xdr:col>78</xdr:col>
      <xdr:colOff>120650</xdr:colOff>
      <xdr:row>57</xdr:row>
      <xdr:rowOff>66222</xdr:rowOff>
    </xdr:to>
    <xdr:sp textlink="">
      <xdr:nvSpPr>
        <xdr:cNvPr id="272" name="楕円 271"/>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76399</xdr:rowOff>
    </xdr:from>
    <xdr:ext cx="736600" cy="259045"/>
    <xdr:sp textlink="">
      <xdr:nvSpPr>
        <xdr:cNvPr id="273" name="テキスト ボックス 272"/>
        <xdr:cNvSpPr txBox="1"/>
      </xdr:nvSpPr>
      <xdr:spPr>
        <a:xfrm>
          <a:off x="15290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textlink="">
      <xdr:nvSpPr>
        <xdr:cNvPr id="274" name="楕円 273"/>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textlink="">
      <xdr:nvSpPr>
        <xdr:cNvPr id="275" name="テキスト ボックス 274"/>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70757</xdr:rowOff>
    </xdr:from>
    <xdr:to>
      <xdr:col>69</xdr:col>
      <xdr:colOff>142875</xdr:colOff>
      <xdr:row>57</xdr:row>
      <xdr:rowOff>907</xdr:rowOff>
    </xdr:to>
    <xdr:sp textlink="">
      <xdr:nvSpPr>
        <xdr:cNvPr id="276" name="楕円 275"/>
        <xdr:cNvSpPr/>
      </xdr:nvSpPr>
      <xdr:spPr>
        <a:xfrm>
          <a:off x="13843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textlink="">
      <xdr:nvSpPr>
        <xdr:cNvPr id="277" name="テキスト ボックス 276"/>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textlink="">
      <xdr:nvSpPr>
        <xdr:cNvPr id="278" name="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textlink="">
      <xdr:nvSpPr>
        <xdr:cNvPr id="279" name="テキスト ボックス 278"/>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１０．３％に対し、本市１１．８％と１．５ポイント上回っている。これは、ごみ処理事業や消防事業を一部事務組合で行っており、その負担金が大きいためと考えられる。</a:t>
          </a:r>
        </a:p>
        <a:p>
          <a:r>
            <a:rPr kumimoji="1" lang="ja-JP" altLang="en-US" sz="1300">
              <a:latin typeface="ＭＳ Ｐゴシック" panose="020B0600070205080204" pitchFamily="50" charset="-128"/>
              <a:ea typeface="ＭＳ Ｐゴシック" panose="020B0600070205080204" pitchFamily="50" charset="-128"/>
            </a:rPr>
            <a:t>今後も一部事務組合に対しても経費の見直しを求めるなど、負担金の抑制を図りたい。</a:t>
          </a:r>
        </a:p>
      </xdr:txBody>
    </xdr:sp>
    <xdr:clientData/>
  </xdr:twoCellAnchor>
  <xdr:oneCellAnchor>
    <xdr:from>
      <xdr:col>62</xdr:col>
      <xdr:colOff>6350</xdr:colOff>
      <xdr:row>29</xdr:row>
      <xdr:rowOff>107950</xdr:rowOff>
    </xdr:from>
    <xdr:ext cx="298543" cy="225703"/>
    <xdr:sp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textlink="">
      <xdr:nvSpPr>
        <xdr:cNvPr id="30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161290</xdr:rowOff>
    </xdr:to>
    <xdr:cxnSp macro="">
      <xdr:nvCxnSpPr>
        <xdr:cNvPr id="310" name="直線コネクタ 309"/>
        <xdr:cNvCxnSpPr/>
      </xdr:nvCxnSpPr>
      <xdr:spPr>
        <a:xfrm flipV="1">
          <a:off x="15671800" y="634949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textlink="">
      <xdr:nvSpPr>
        <xdr:cNvPr id="311"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textlink="">
      <xdr:nvSpPr>
        <xdr:cNvPr id="312" name="フローチャート: 判断 311"/>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62992</xdr:rowOff>
    </xdr:to>
    <xdr:cxnSp macro="">
      <xdr:nvCxnSpPr>
        <xdr:cNvPr id="313" name="直線コネクタ 312"/>
        <xdr:cNvCxnSpPr/>
      </xdr:nvCxnSpPr>
      <xdr:spPr>
        <a:xfrm flipV="1">
          <a:off x="14782800" y="65049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textlink="">
      <xdr:nvSpPr>
        <xdr:cNvPr id="314" name="フローチャート: 判断 313"/>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textlink="">
      <xdr:nvSpPr>
        <xdr:cNvPr id="315" name="テキスト ボックス 31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108712</xdr:rowOff>
    </xdr:to>
    <xdr:cxnSp macro="">
      <xdr:nvCxnSpPr>
        <xdr:cNvPr id="316" name="直線コネクタ 315"/>
        <xdr:cNvCxnSpPr/>
      </xdr:nvCxnSpPr>
      <xdr:spPr>
        <a:xfrm flipV="1">
          <a:off x="13893800" y="65780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textlink="">
      <xdr:nvSpPr>
        <xdr:cNvPr id="317" name="フローチャート: 判断 31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textlink="">
      <xdr:nvSpPr>
        <xdr:cNvPr id="318" name="テキスト ボックス 317"/>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90424</xdr:rowOff>
    </xdr:from>
    <xdr:to>
      <xdr:col>69</xdr:col>
      <xdr:colOff>92075</xdr:colOff>
      <xdr:row>38</xdr:row>
      <xdr:rowOff>108712</xdr:rowOff>
    </xdr:to>
    <xdr:cxnSp macro="">
      <xdr:nvCxnSpPr>
        <xdr:cNvPr id="319" name="直線コネクタ 318"/>
        <xdr:cNvCxnSpPr/>
      </xdr:nvCxnSpPr>
      <xdr:spPr>
        <a:xfrm>
          <a:off x="13004800" y="6605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textlink="">
      <xdr:nvSpPr>
        <xdr:cNvPr id="320" name="フローチャート: 判断 319"/>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textlink="">
      <xdr:nvSpPr>
        <xdr:cNvPr id="321" name="テキスト ボックス 320"/>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textlink="">
      <xdr:nvSpPr>
        <xdr:cNvPr id="322" name="フローチャート: 判断 321"/>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textlink="">
      <xdr:nvSpPr>
        <xdr:cNvPr id="323" name="テキスト ボックス 322"/>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textlink="">
      <xdr:nvSpPr>
        <xdr:cNvPr id="329" name="楕円 328"/>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textlink="">
      <xdr:nvSpPr>
        <xdr:cNvPr id="330"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textlink="">
      <xdr:nvSpPr>
        <xdr:cNvPr id="331" name="楕円 330"/>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textlink="">
      <xdr:nvSpPr>
        <xdr:cNvPr id="332" name="テキスト ボックス 331"/>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textlink="">
      <xdr:nvSpPr>
        <xdr:cNvPr id="333" name="楕円 332"/>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textlink="">
      <xdr:nvSpPr>
        <xdr:cNvPr id="334" name="テキスト ボックス 333"/>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57912</xdr:rowOff>
    </xdr:from>
    <xdr:to>
      <xdr:col>69</xdr:col>
      <xdr:colOff>142875</xdr:colOff>
      <xdr:row>38</xdr:row>
      <xdr:rowOff>159512</xdr:rowOff>
    </xdr:to>
    <xdr:sp textlink="">
      <xdr:nvSpPr>
        <xdr:cNvPr id="335" name="楕円 334"/>
        <xdr:cNvSpPr/>
      </xdr:nvSpPr>
      <xdr:spPr>
        <a:xfrm>
          <a:off x="13843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144289</xdr:rowOff>
    </xdr:from>
    <xdr:ext cx="762000" cy="259045"/>
    <xdr:sp textlink="">
      <xdr:nvSpPr>
        <xdr:cNvPr id="336" name="テキスト ボックス 335"/>
        <xdr:cNvSpPr txBox="1"/>
      </xdr:nvSpPr>
      <xdr:spPr>
        <a:xfrm>
          <a:off x="13512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39624</xdr:rowOff>
    </xdr:from>
    <xdr:to>
      <xdr:col>65</xdr:col>
      <xdr:colOff>53975</xdr:colOff>
      <xdr:row>38</xdr:row>
      <xdr:rowOff>141224</xdr:rowOff>
    </xdr:to>
    <xdr:sp textlink="">
      <xdr:nvSpPr>
        <xdr:cNvPr id="337" name="楕円 336"/>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126001</xdr:rowOff>
    </xdr:from>
    <xdr:ext cx="762000" cy="259045"/>
    <xdr:sp textlink="">
      <xdr:nvSpPr>
        <xdr:cNvPr id="338" name="テキスト ボックス 337"/>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公債費に係る経常収支比率は類似団体平均１３．８％に対し、本市は１１．５％と２．３ポイント下回っている。</a:t>
          </a:r>
        </a:p>
        <a:p>
          <a:r>
            <a:rPr kumimoji="1" lang="ja-JP" altLang="en-US" sz="1300">
              <a:latin typeface="ＭＳ Ｐゴシック" panose="020B0600070205080204" pitchFamily="50" charset="-128"/>
              <a:ea typeface="ＭＳ Ｐゴシック" panose="020B0600070205080204" pitchFamily="50" charset="-128"/>
            </a:rPr>
            <a:t>これまで市債発行の抑制と計画的な償還に努めてきた結果、公債費に係る経常収支比率は低下傾向にある。</a:t>
          </a:r>
        </a:p>
        <a:p>
          <a:r>
            <a:rPr kumimoji="1" lang="ja-JP" altLang="en-US" sz="1300">
              <a:latin typeface="ＭＳ Ｐゴシック" panose="020B0600070205080204" pitchFamily="50" charset="-128"/>
              <a:ea typeface="ＭＳ Ｐゴシック" panose="020B0600070205080204" pitchFamily="50" charset="-128"/>
            </a:rPr>
            <a:t>今後も、財政計画（令和２年度～令和５年度）に基づき、健全財政の維持のため計画的な償還に努めていく。</a:t>
          </a:r>
        </a:p>
      </xdr:txBody>
    </xdr:sp>
    <xdr:clientData/>
  </xdr:twoCellAnchor>
  <xdr:oneCellAnchor>
    <xdr:from>
      <xdr:col>3</xdr:col>
      <xdr:colOff>123825</xdr:colOff>
      <xdr:row>69</xdr:row>
      <xdr:rowOff>107950</xdr:rowOff>
    </xdr:from>
    <xdr:ext cx="298543" cy="225703"/>
    <xdr:sp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textlink="">
      <xdr:nvSpPr>
        <xdr:cNvPr id="367"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textlink="">
      <xdr:nvSpPr>
        <xdr:cNvPr id="369"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43180</xdr:rowOff>
    </xdr:to>
    <xdr:cxnSp macro="">
      <xdr:nvCxnSpPr>
        <xdr:cNvPr id="371" name="直線コネクタ 370"/>
        <xdr:cNvCxnSpPr/>
      </xdr:nvCxnSpPr>
      <xdr:spPr>
        <a:xfrm flipV="1">
          <a:off x="3987800" y="13004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textlink="">
      <xdr:nvSpPr>
        <xdr:cNvPr id="372"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textlink="">
      <xdr:nvSpPr>
        <xdr:cNvPr id="373" name="フローチャート: 判断 372"/>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88900</xdr:rowOff>
    </xdr:to>
    <xdr:cxnSp macro="">
      <xdr:nvCxnSpPr>
        <xdr:cNvPr id="374" name="直線コネクタ 373"/>
        <xdr:cNvCxnSpPr/>
      </xdr:nvCxnSpPr>
      <xdr:spPr>
        <a:xfrm flipV="1">
          <a:off x="3098800" y="13073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textlink="">
      <xdr:nvSpPr>
        <xdr:cNvPr id="375" name="フローチャート: 判断 374"/>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textlink="">
      <xdr:nvSpPr>
        <xdr:cNvPr id="376" name="テキスト ボックス 375"/>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104139</xdr:rowOff>
    </xdr:to>
    <xdr:cxnSp macro="">
      <xdr:nvCxnSpPr>
        <xdr:cNvPr id="377" name="直線コネクタ 376"/>
        <xdr:cNvCxnSpPr/>
      </xdr:nvCxnSpPr>
      <xdr:spPr>
        <a:xfrm flipV="1">
          <a:off x="2209800" y="13119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textlink="">
      <xdr:nvSpPr>
        <xdr:cNvPr id="378" name="フローチャート: 判断 377"/>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textlink="">
      <xdr:nvSpPr>
        <xdr:cNvPr id="379" name="テキスト ボックス 378"/>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77</xdr:row>
      <xdr:rowOff>39370</xdr:rowOff>
    </xdr:to>
    <xdr:cxnSp macro="">
      <xdr:nvCxnSpPr>
        <xdr:cNvPr id="380" name="直線コネクタ 379"/>
        <xdr:cNvCxnSpPr/>
      </xdr:nvCxnSpPr>
      <xdr:spPr>
        <a:xfrm flipV="1">
          <a:off x="1320800" y="131343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textlink="">
      <xdr:nvSpPr>
        <xdr:cNvPr id="381" name="フローチャート: 判断 380"/>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textlink="">
      <xdr:nvSpPr>
        <xdr:cNvPr id="382" name="テキスト ボックス 381"/>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textlink="">
      <xdr:nvSpPr>
        <xdr:cNvPr id="383" name="フローチャート: 判断 382"/>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textlink="">
      <xdr:nvSpPr>
        <xdr:cNvPr id="384" name="テキスト ボックス 383"/>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textlink="">
      <xdr:nvSpPr>
        <xdr:cNvPr id="390" name="楕円 389"/>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textlink="">
      <xdr:nvSpPr>
        <xdr:cNvPr id="391"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textlink="">
      <xdr:nvSpPr>
        <xdr:cNvPr id="392" name="楕円 391"/>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textlink="">
      <xdr:nvSpPr>
        <xdr:cNvPr id="393" name="テキスト ボックス 392"/>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textlink="">
      <xdr:nvSpPr>
        <xdr:cNvPr id="394" name="楕円 393"/>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textlink="">
      <xdr:nvSpPr>
        <xdr:cNvPr id="395" name="テキスト ボックス 394"/>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textlink="">
      <xdr:nvSpPr>
        <xdr:cNvPr id="396" name="楕円 395"/>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textlink="">
      <xdr:nvSpPr>
        <xdr:cNvPr id="397" name="テキスト ボックス 396"/>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textlink="">
      <xdr:nvSpPr>
        <xdr:cNvPr id="398" name="楕円 397"/>
        <xdr:cNvSpPr/>
      </xdr:nvSpPr>
      <xdr:spPr>
        <a:xfrm>
          <a:off x="1270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textlink="">
      <xdr:nvSpPr>
        <xdr:cNvPr id="399" name="テキスト ボックス 398"/>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公債費以外に係る経常収支比率は、類似団体平均７５．８％のところ、本市７１．１％と４．７ポイント下回っている。</a:t>
          </a:r>
        </a:p>
        <a:p>
          <a:r>
            <a:rPr kumimoji="1" lang="ja-JP" altLang="en-US" sz="1300">
              <a:latin typeface="ＭＳ Ｐゴシック" panose="020B0600070205080204" pitchFamily="50" charset="-128"/>
              <a:ea typeface="ＭＳ Ｐゴシック" panose="020B0600070205080204" pitchFamily="50" charset="-128"/>
            </a:rPr>
            <a:t>事務事業評価による事業の見直しや財政計画（令和２年度～令和５年度）に基づき、各費目経常経費の見直しを進め、経常収支比率の抑制に努めていく。</a:t>
          </a:r>
        </a:p>
      </xdr:txBody>
    </xdr:sp>
    <xdr:clientData/>
  </xdr:twoCellAnchor>
  <xdr:oneCellAnchor>
    <xdr:from>
      <xdr:col>62</xdr:col>
      <xdr:colOff>6350</xdr:colOff>
      <xdr:row>69</xdr:row>
      <xdr:rowOff>107950</xdr:rowOff>
    </xdr:from>
    <xdr:ext cx="298543" cy="225703"/>
    <xdr:sp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textlink="">
      <xdr:nvSpPr>
        <xdr:cNvPr id="426"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77</xdr:row>
      <xdr:rowOff>129287</xdr:rowOff>
    </xdr:to>
    <xdr:cxnSp macro="">
      <xdr:nvCxnSpPr>
        <xdr:cNvPr id="430" name="直線コネクタ 429"/>
        <xdr:cNvCxnSpPr/>
      </xdr:nvCxnSpPr>
      <xdr:spPr>
        <a:xfrm flipV="1">
          <a:off x="15671800" y="13093192"/>
          <a:ext cx="838200" cy="2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textlink="">
      <xdr:nvSpPr>
        <xdr:cNvPr id="431"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textlink="">
      <xdr:nvSpPr>
        <xdr:cNvPr id="432" name="フローチャート: 判断 431"/>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77</xdr:row>
      <xdr:rowOff>129287</xdr:rowOff>
    </xdr:to>
    <xdr:cxnSp macro="">
      <xdr:nvCxnSpPr>
        <xdr:cNvPr id="433" name="直線コネクタ 432"/>
        <xdr:cNvCxnSpPr/>
      </xdr:nvCxnSpPr>
      <xdr:spPr>
        <a:xfrm>
          <a:off x="14782800" y="133217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textlink="">
      <xdr:nvSpPr>
        <xdr:cNvPr id="434" name="フローチャート: 判断 433"/>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textlink="">
      <xdr:nvSpPr>
        <xdr:cNvPr id="435" name="テキスト ボックス 434"/>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120142</xdr:rowOff>
    </xdr:to>
    <xdr:cxnSp macro="">
      <xdr:nvCxnSpPr>
        <xdr:cNvPr id="436" name="直線コネクタ 435"/>
        <xdr:cNvCxnSpPr/>
      </xdr:nvCxnSpPr>
      <xdr:spPr>
        <a:xfrm>
          <a:off x="13893800" y="132440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textlink="">
      <xdr:nvSpPr>
        <xdr:cNvPr id="437" name="フローチャート: 判断 436"/>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textlink="">
      <xdr:nvSpPr>
        <xdr:cNvPr id="438" name="テキスト ボックス 437"/>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42418</xdr:rowOff>
    </xdr:to>
    <xdr:cxnSp macro="">
      <xdr:nvCxnSpPr>
        <xdr:cNvPr id="439" name="直線コネクタ 438"/>
        <xdr:cNvCxnSpPr/>
      </xdr:nvCxnSpPr>
      <xdr:spPr>
        <a:xfrm>
          <a:off x="13004800" y="13189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textlink="">
      <xdr:nvSpPr>
        <xdr:cNvPr id="440" name="フローチャート: 判断 439"/>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textlink="">
      <xdr:nvSpPr>
        <xdr:cNvPr id="441" name="テキスト ボックス 440"/>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textlink="">
      <xdr:nvSpPr>
        <xdr:cNvPr id="442" name="フローチャート: 判断 441"/>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textlink="">
      <xdr:nvSpPr>
        <xdr:cNvPr id="443" name="テキスト ボックス 442"/>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textlink="">
      <xdr:nvSpPr>
        <xdr:cNvPr id="449" name="楕円 448"/>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textlink="">
      <xdr:nvSpPr>
        <xdr:cNvPr id="450"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textlink="">
      <xdr:nvSpPr>
        <xdr:cNvPr id="451" name="楕円 450"/>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18814</xdr:rowOff>
    </xdr:from>
    <xdr:ext cx="736600" cy="259045"/>
    <xdr:sp textlink="">
      <xdr:nvSpPr>
        <xdr:cNvPr id="452" name="テキスト ボックス 451"/>
        <xdr:cNvSpPr txBox="1"/>
      </xdr:nvSpPr>
      <xdr:spPr>
        <a:xfrm>
          <a:off x="15290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textlink="">
      <xdr:nvSpPr>
        <xdr:cNvPr id="453" name="楕円 452"/>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textlink="">
      <xdr:nvSpPr>
        <xdr:cNvPr id="454" name="テキスト ボックス 453"/>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textlink="">
      <xdr:nvSpPr>
        <xdr:cNvPr id="455" name="楕円 454"/>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103395</xdr:rowOff>
    </xdr:from>
    <xdr:ext cx="762000" cy="259045"/>
    <xdr:sp textlink="">
      <xdr:nvSpPr>
        <xdr:cNvPr id="456" name="テキスト ボックス 455"/>
        <xdr:cNvSpPr txBox="1"/>
      </xdr:nvSpPr>
      <xdr:spPr>
        <a:xfrm>
          <a:off x="13512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textlink="">
      <xdr:nvSpPr>
        <xdr:cNvPr id="457" name="楕円 456"/>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48531</xdr:rowOff>
    </xdr:from>
    <xdr:ext cx="762000" cy="259045"/>
    <xdr:sp textlink="">
      <xdr:nvSpPr>
        <xdr:cNvPr id="458" name="テキスト ボックス 457"/>
        <xdr:cNvSpPr txBox="1"/>
      </xdr:nvSpPr>
      <xdr:spPr>
        <a:xfrm>
          <a:off x="12623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39</xdr:col>
      <xdr:colOff>1066800</xdr:colOff>
      <xdr:row>0</xdr:row>
      <xdr:rowOff>0</xdr:rowOff>
    </xdr:from>
    <xdr:to>
      <xdr:col>41</xdr:col>
      <xdr:colOff>501650</xdr:colOff>
      <xdr:row>2</xdr:row>
      <xdr:rowOff>38100</xdr:rowOff>
    </xdr:to>
    <xdr:sp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21006</xdr:rowOff>
    </xdr:from>
    <xdr:to>
      <xdr:col>29</xdr:col>
      <xdr:colOff>127000</xdr:colOff>
      <xdr:row>19</xdr:row>
      <xdr:rowOff>21606</xdr:rowOff>
    </xdr:to>
    <xdr:cxnSp macro="">
      <xdr:nvCxnSpPr>
        <xdr:cNvPr id="54" name="直線コネクタ 53"/>
        <xdr:cNvCxnSpPr/>
      </xdr:nvCxnSpPr>
      <xdr:spPr bwMode="auto">
        <a:xfrm>
          <a:off x="5003800" y="3326181"/>
          <a:ext cx="647700" cy="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textlink="">
      <xdr:nvSpPr>
        <xdr:cNvPr id="55" name="人口1人当たり決算額の推移平均値テキスト130"/>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21006</xdr:rowOff>
    </xdr:from>
    <xdr:to>
      <xdr:col>26</xdr:col>
      <xdr:colOff>50800</xdr:colOff>
      <xdr:row>19</xdr:row>
      <xdr:rowOff>87986</xdr:rowOff>
    </xdr:to>
    <xdr:cxnSp macro="">
      <xdr:nvCxnSpPr>
        <xdr:cNvPr id="57" name="直線コネクタ 56"/>
        <xdr:cNvCxnSpPr/>
      </xdr:nvCxnSpPr>
      <xdr:spPr bwMode="auto">
        <a:xfrm flipV="1">
          <a:off x="4305300" y="3326181"/>
          <a:ext cx="698500" cy="6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textlink="">
      <xdr:nvSpPr>
        <xdr:cNvPr id="58" name="フローチャート: 判断 57"/>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textlink="">
      <xdr:nvSpPr>
        <xdr:cNvPr id="59" name="テキスト ボックス 58"/>
        <xdr:cNvSpPr txBox="1"/>
      </xdr:nvSpPr>
      <xdr:spPr>
        <a:xfrm>
          <a:off x="4622800" y="26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87986</xdr:rowOff>
    </xdr:from>
    <xdr:to>
      <xdr:col>22</xdr:col>
      <xdr:colOff>114300</xdr:colOff>
      <xdr:row>19</xdr:row>
      <xdr:rowOff>123704</xdr:rowOff>
    </xdr:to>
    <xdr:cxnSp macro="">
      <xdr:nvCxnSpPr>
        <xdr:cNvPr id="60" name="直線コネクタ 59"/>
        <xdr:cNvCxnSpPr/>
      </xdr:nvCxnSpPr>
      <xdr:spPr bwMode="auto">
        <a:xfrm flipV="1">
          <a:off x="3606800" y="3393161"/>
          <a:ext cx="698500" cy="35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textlink="">
      <xdr:nvSpPr>
        <xdr:cNvPr id="61" name="フローチャート: 判断 60"/>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72610</xdr:rowOff>
    </xdr:from>
    <xdr:ext cx="762000" cy="259045"/>
    <xdr:sp textlink="">
      <xdr:nvSpPr>
        <xdr:cNvPr id="62" name="テキスト ボックス 61"/>
        <xdr:cNvSpPr txBox="1"/>
      </xdr:nvSpPr>
      <xdr:spPr>
        <a:xfrm>
          <a:off x="3924300" y="26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112017</xdr:rowOff>
    </xdr:from>
    <xdr:to>
      <xdr:col>18</xdr:col>
      <xdr:colOff>177800</xdr:colOff>
      <xdr:row>19</xdr:row>
      <xdr:rowOff>123704</xdr:rowOff>
    </xdr:to>
    <xdr:cxnSp macro="">
      <xdr:nvCxnSpPr>
        <xdr:cNvPr id="63" name="直線コネクタ 62"/>
        <xdr:cNvCxnSpPr/>
      </xdr:nvCxnSpPr>
      <xdr:spPr bwMode="auto">
        <a:xfrm>
          <a:off x="2908300" y="3417192"/>
          <a:ext cx="698500" cy="11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textlink="">
      <xdr:nvSpPr>
        <xdr:cNvPr id="64" name="フローチャート: 判断 63"/>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88698</xdr:rowOff>
    </xdr:from>
    <xdr:ext cx="762000" cy="259045"/>
    <xdr:sp textlink="">
      <xdr:nvSpPr>
        <xdr:cNvPr id="65" name="テキスト ボックス 64"/>
        <xdr:cNvSpPr txBox="1"/>
      </xdr:nvSpPr>
      <xdr:spPr>
        <a:xfrm>
          <a:off x="3225800" y="27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textlink="">
      <xdr:nvSpPr>
        <xdr:cNvPr id="66" name="フローチャート: 判断 65"/>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93756</xdr:rowOff>
    </xdr:from>
    <xdr:ext cx="762000" cy="259045"/>
    <xdr:sp textlink="">
      <xdr:nvSpPr>
        <xdr:cNvPr id="67" name="テキスト ボックス 66"/>
        <xdr:cNvSpPr txBox="1"/>
      </xdr:nvSpPr>
      <xdr:spPr>
        <a:xfrm>
          <a:off x="2527300" y="2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142256</xdr:rowOff>
    </xdr:from>
    <xdr:to>
      <xdr:col>29</xdr:col>
      <xdr:colOff>177800</xdr:colOff>
      <xdr:row>19</xdr:row>
      <xdr:rowOff>72406</xdr:rowOff>
    </xdr:to>
    <xdr:sp textlink="">
      <xdr:nvSpPr>
        <xdr:cNvPr id="73" name="楕円 72"/>
        <xdr:cNvSpPr/>
      </xdr:nvSpPr>
      <xdr:spPr bwMode="auto">
        <a:xfrm>
          <a:off x="5600700" y="3275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114333</xdr:rowOff>
    </xdr:from>
    <xdr:ext cx="762000" cy="259045"/>
    <xdr:sp textlink="">
      <xdr:nvSpPr>
        <xdr:cNvPr id="74" name="人口1人当たり決算額の推移該当値テキスト130"/>
        <xdr:cNvSpPr txBox="1"/>
      </xdr:nvSpPr>
      <xdr:spPr>
        <a:xfrm>
          <a:off x="5740400" y="324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141656</xdr:rowOff>
    </xdr:from>
    <xdr:to>
      <xdr:col>26</xdr:col>
      <xdr:colOff>101600</xdr:colOff>
      <xdr:row>19</xdr:row>
      <xdr:rowOff>71806</xdr:rowOff>
    </xdr:to>
    <xdr:sp textlink="">
      <xdr:nvSpPr>
        <xdr:cNvPr id="75" name="楕円 74"/>
        <xdr:cNvSpPr/>
      </xdr:nvSpPr>
      <xdr:spPr bwMode="auto">
        <a:xfrm>
          <a:off x="4953000" y="3275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56583</xdr:rowOff>
    </xdr:from>
    <xdr:ext cx="736600" cy="259045"/>
    <xdr:sp textlink="">
      <xdr:nvSpPr>
        <xdr:cNvPr id="76" name="テキスト ボックス 75"/>
        <xdr:cNvSpPr txBox="1"/>
      </xdr:nvSpPr>
      <xdr:spPr>
        <a:xfrm>
          <a:off x="4622800" y="3361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37186</xdr:rowOff>
    </xdr:from>
    <xdr:to>
      <xdr:col>22</xdr:col>
      <xdr:colOff>165100</xdr:colOff>
      <xdr:row>19</xdr:row>
      <xdr:rowOff>138786</xdr:rowOff>
    </xdr:to>
    <xdr:sp textlink="">
      <xdr:nvSpPr>
        <xdr:cNvPr id="77" name="楕円 76"/>
        <xdr:cNvSpPr/>
      </xdr:nvSpPr>
      <xdr:spPr bwMode="auto">
        <a:xfrm>
          <a:off x="4254500" y="334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123563</xdr:rowOff>
    </xdr:from>
    <xdr:ext cx="762000" cy="259045"/>
    <xdr:sp textlink="">
      <xdr:nvSpPr>
        <xdr:cNvPr id="78" name="テキスト ボックス 77"/>
        <xdr:cNvSpPr txBox="1"/>
      </xdr:nvSpPr>
      <xdr:spPr>
        <a:xfrm>
          <a:off x="3924300" y="342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72904</xdr:rowOff>
    </xdr:from>
    <xdr:to>
      <xdr:col>19</xdr:col>
      <xdr:colOff>38100</xdr:colOff>
      <xdr:row>20</xdr:row>
      <xdr:rowOff>3054</xdr:rowOff>
    </xdr:to>
    <xdr:sp textlink="">
      <xdr:nvSpPr>
        <xdr:cNvPr id="79" name="楕円 78"/>
        <xdr:cNvSpPr/>
      </xdr:nvSpPr>
      <xdr:spPr bwMode="auto">
        <a:xfrm>
          <a:off x="3556000" y="3378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159281</xdr:rowOff>
    </xdr:from>
    <xdr:ext cx="762000" cy="259045"/>
    <xdr:sp textlink="">
      <xdr:nvSpPr>
        <xdr:cNvPr id="80" name="テキスト ボックス 79"/>
        <xdr:cNvSpPr txBox="1"/>
      </xdr:nvSpPr>
      <xdr:spPr>
        <a:xfrm>
          <a:off x="3225800" y="3464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61217</xdr:rowOff>
    </xdr:from>
    <xdr:to>
      <xdr:col>15</xdr:col>
      <xdr:colOff>101600</xdr:colOff>
      <xdr:row>19</xdr:row>
      <xdr:rowOff>162817</xdr:rowOff>
    </xdr:to>
    <xdr:sp textlink="">
      <xdr:nvSpPr>
        <xdr:cNvPr id="81" name="楕円 80"/>
        <xdr:cNvSpPr/>
      </xdr:nvSpPr>
      <xdr:spPr bwMode="auto">
        <a:xfrm>
          <a:off x="2857500" y="3366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147594</xdr:rowOff>
    </xdr:from>
    <xdr:ext cx="762000" cy="259045"/>
    <xdr:sp textlink="">
      <xdr:nvSpPr>
        <xdr:cNvPr id="82" name="テキスト ボックス 81"/>
        <xdr:cNvSpPr txBox="1"/>
      </xdr:nvSpPr>
      <xdr:spPr>
        <a:xfrm>
          <a:off x="2527300" y="3452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306336</xdr:rowOff>
    </xdr:from>
    <xdr:to>
      <xdr:col>29</xdr:col>
      <xdr:colOff>127000</xdr:colOff>
      <xdr:row>35</xdr:row>
      <xdr:rowOff>311747</xdr:rowOff>
    </xdr:to>
    <xdr:cxnSp macro="">
      <xdr:nvCxnSpPr>
        <xdr:cNvPr id="115" name="直線コネクタ 114"/>
        <xdr:cNvCxnSpPr/>
      </xdr:nvCxnSpPr>
      <xdr:spPr bwMode="auto">
        <a:xfrm flipV="1">
          <a:off x="5003800" y="6916686"/>
          <a:ext cx="647700" cy="5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11574</xdr:rowOff>
    </xdr:from>
    <xdr:ext cx="762000" cy="259045"/>
    <xdr:sp textlink="">
      <xdr:nvSpPr>
        <xdr:cNvPr id="116" name="人口1人当たり決算額の推移平均値テキスト445"/>
        <xdr:cNvSpPr txBox="1"/>
      </xdr:nvSpPr>
      <xdr:spPr>
        <a:xfrm>
          <a:off x="5740400" y="662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301155</xdr:rowOff>
    </xdr:from>
    <xdr:to>
      <xdr:col>26</xdr:col>
      <xdr:colOff>50800</xdr:colOff>
      <xdr:row>35</xdr:row>
      <xdr:rowOff>311747</xdr:rowOff>
    </xdr:to>
    <xdr:cxnSp macro="">
      <xdr:nvCxnSpPr>
        <xdr:cNvPr id="118" name="直線コネクタ 117"/>
        <xdr:cNvCxnSpPr/>
      </xdr:nvCxnSpPr>
      <xdr:spPr bwMode="auto">
        <a:xfrm>
          <a:off x="4305300" y="6911505"/>
          <a:ext cx="698500" cy="1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textlink="">
      <xdr:nvSpPr>
        <xdr:cNvPr id="119" name="フローチャート: 判断 118"/>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332643</xdr:rowOff>
    </xdr:from>
    <xdr:ext cx="736600" cy="259045"/>
    <xdr:sp textlink="">
      <xdr:nvSpPr>
        <xdr:cNvPr id="120" name="テキスト ボックス 119"/>
        <xdr:cNvSpPr txBox="1"/>
      </xdr:nvSpPr>
      <xdr:spPr>
        <a:xfrm>
          <a:off x="4622800" y="660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301155</xdr:rowOff>
    </xdr:from>
    <xdr:to>
      <xdr:col>22</xdr:col>
      <xdr:colOff>114300</xdr:colOff>
      <xdr:row>35</xdr:row>
      <xdr:rowOff>317614</xdr:rowOff>
    </xdr:to>
    <xdr:cxnSp macro="">
      <xdr:nvCxnSpPr>
        <xdr:cNvPr id="121" name="直線コネクタ 120"/>
        <xdr:cNvCxnSpPr/>
      </xdr:nvCxnSpPr>
      <xdr:spPr bwMode="auto">
        <a:xfrm flipV="1">
          <a:off x="3606800" y="6911505"/>
          <a:ext cx="698500" cy="16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textlink="">
      <xdr:nvSpPr>
        <xdr:cNvPr id="122" name="フローチャート: 判断 121"/>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341177</xdr:rowOff>
    </xdr:from>
    <xdr:ext cx="762000" cy="259045"/>
    <xdr:sp textlink="">
      <xdr:nvSpPr>
        <xdr:cNvPr id="123" name="テキスト ボックス 122"/>
        <xdr:cNvSpPr txBox="1"/>
      </xdr:nvSpPr>
      <xdr:spPr>
        <a:xfrm>
          <a:off x="39243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247891</xdr:rowOff>
    </xdr:from>
    <xdr:to>
      <xdr:col>18</xdr:col>
      <xdr:colOff>177800</xdr:colOff>
      <xdr:row>35</xdr:row>
      <xdr:rowOff>317614</xdr:rowOff>
    </xdr:to>
    <xdr:cxnSp macro="">
      <xdr:nvCxnSpPr>
        <xdr:cNvPr id="124" name="直線コネクタ 123"/>
        <xdr:cNvCxnSpPr/>
      </xdr:nvCxnSpPr>
      <xdr:spPr bwMode="auto">
        <a:xfrm>
          <a:off x="2908300" y="6858241"/>
          <a:ext cx="698500" cy="69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textlink="">
      <xdr:nvSpPr>
        <xdr:cNvPr id="125" name="フローチャート: 判断 124"/>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323956</xdr:rowOff>
    </xdr:from>
    <xdr:ext cx="762000" cy="259045"/>
    <xdr:sp textlink="">
      <xdr:nvSpPr>
        <xdr:cNvPr id="126" name="テキスト ボックス 125"/>
        <xdr:cNvSpPr txBox="1"/>
      </xdr:nvSpPr>
      <xdr:spPr>
        <a:xfrm>
          <a:off x="32258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textlink="">
      <xdr:nvSpPr>
        <xdr:cNvPr id="127" name="フローチャート: 判断 126"/>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284116</xdr:rowOff>
    </xdr:from>
    <xdr:ext cx="762000" cy="259045"/>
    <xdr:sp textlink="">
      <xdr:nvSpPr>
        <xdr:cNvPr id="128" name="テキスト ボックス 127"/>
        <xdr:cNvSpPr txBox="1"/>
      </xdr:nvSpPr>
      <xdr:spPr>
        <a:xfrm>
          <a:off x="2527300" y="68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255536</xdr:rowOff>
    </xdr:from>
    <xdr:to>
      <xdr:col>29</xdr:col>
      <xdr:colOff>177800</xdr:colOff>
      <xdr:row>36</xdr:row>
      <xdr:rowOff>14236</xdr:rowOff>
    </xdr:to>
    <xdr:sp textlink="">
      <xdr:nvSpPr>
        <xdr:cNvPr id="134" name="楕円 133"/>
        <xdr:cNvSpPr/>
      </xdr:nvSpPr>
      <xdr:spPr bwMode="auto">
        <a:xfrm>
          <a:off x="5600700" y="6865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227613</xdr:rowOff>
    </xdr:from>
    <xdr:ext cx="762000" cy="259045"/>
    <xdr:sp textlink="">
      <xdr:nvSpPr>
        <xdr:cNvPr id="135" name="人口1人当たり決算額の推移該当値テキスト445"/>
        <xdr:cNvSpPr txBox="1"/>
      </xdr:nvSpPr>
      <xdr:spPr>
        <a:xfrm>
          <a:off x="5740400" y="683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260947</xdr:rowOff>
    </xdr:from>
    <xdr:to>
      <xdr:col>26</xdr:col>
      <xdr:colOff>101600</xdr:colOff>
      <xdr:row>36</xdr:row>
      <xdr:rowOff>19647</xdr:rowOff>
    </xdr:to>
    <xdr:sp textlink="">
      <xdr:nvSpPr>
        <xdr:cNvPr id="136" name="楕円 135"/>
        <xdr:cNvSpPr/>
      </xdr:nvSpPr>
      <xdr:spPr bwMode="auto">
        <a:xfrm>
          <a:off x="4953000" y="6871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4424</xdr:rowOff>
    </xdr:from>
    <xdr:ext cx="736600" cy="259045"/>
    <xdr:sp textlink="">
      <xdr:nvSpPr>
        <xdr:cNvPr id="137" name="テキスト ボックス 136"/>
        <xdr:cNvSpPr txBox="1"/>
      </xdr:nvSpPr>
      <xdr:spPr>
        <a:xfrm>
          <a:off x="4622800" y="6957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250355</xdr:rowOff>
    </xdr:from>
    <xdr:to>
      <xdr:col>22</xdr:col>
      <xdr:colOff>165100</xdr:colOff>
      <xdr:row>36</xdr:row>
      <xdr:rowOff>9055</xdr:rowOff>
    </xdr:to>
    <xdr:sp textlink="">
      <xdr:nvSpPr>
        <xdr:cNvPr id="138" name="楕円 137"/>
        <xdr:cNvSpPr/>
      </xdr:nvSpPr>
      <xdr:spPr bwMode="auto">
        <a:xfrm>
          <a:off x="4254500" y="6860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336732</xdr:rowOff>
    </xdr:from>
    <xdr:ext cx="762000" cy="259045"/>
    <xdr:sp textlink="">
      <xdr:nvSpPr>
        <xdr:cNvPr id="139" name="テキスト ボックス 138"/>
        <xdr:cNvSpPr txBox="1"/>
      </xdr:nvSpPr>
      <xdr:spPr>
        <a:xfrm>
          <a:off x="3924300" y="69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266814</xdr:rowOff>
    </xdr:from>
    <xdr:to>
      <xdr:col>19</xdr:col>
      <xdr:colOff>38100</xdr:colOff>
      <xdr:row>36</xdr:row>
      <xdr:rowOff>25514</xdr:rowOff>
    </xdr:to>
    <xdr:sp textlink="">
      <xdr:nvSpPr>
        <xdr:cNvPr id="140" name="楕円 139"/>
        <xdr:cNvSpPr/>
      </xdr:nvSpPr>
      <xdr:spPr bwMode="auto">
        <a:xfrm>
          <a:off x="3556000" y="6877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10291</xdr:rowOff>
    </xdr:from>
    <xdr:ext cx="762000" cy="259045"/>
    <xdr:sp textlink="">
      <xdr:nvSpPr>
        <xdr:cNvPr id="141" name="テキスト ボックス 140"/>
        <xdr:cNvSpPr txBox="1"/>
      </xdr:nvSpPr>
      <xdr:spPr>
        <a:xfrm>
          <a:off x="3225800" y="696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197091</xdr:rowOff>
    </xdr:from>
    <xdr:to>
      <xdr:col>15</xdr:col>
      <xdr:colOff>101600</xdr:colOff>
      <xdr:row>35</xdr:row>
      <xdr:rowOff>298691</xdr:rowOff>
    </xdr:to>
    <xdr:sp textlink="">
      <xdr:nvSpPr>
        <xdr:cNvPr id="142" name="楕円 141"/>
        <xdr:cNvSpPr/>
      </xdr:nvSpPr>
      <xdr:spPr bwMode="auto">
        <a:xfrm>
          <a:off x="2857500" y="6807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308868</xdr:rowOff>
    </xdr:from>
    <xdr:ext cx="762000" cy="259045"/>
    <xdr:sp textlink="">
      <xdr:nvSpPr>
        <xdr:cNvPr id="143" name="テキスト ボックス 142"/>
        <xdr:cNvSpPr txBox="1"/>
      </xdr:nvSpPr>
      <xdr:spPr>
        <a:xfrm>
          <a:off x="2527300" y="6576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105,692
105,010
87.73
40,104,105
38,231,549
1,472,491
20,840,048
24,860,386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41722</xdr:rowOff>
    </xdr:from>
    <xdr:to>
      <xdr:col>24</xdr:col>
      <xdr:colOff>63500</xdr:colOff>
      <xdr:row>38</xdr:row>
      <xdr:rowOff>54570</xdr:rowOff>
    </xdr:to>
    <xdr:cxnSp macro="">
      <xdr:nvCxnSpPr>
        <xdr:cNvPr id="59" name="直線コネクタ 58"/>
        <xdr:cNvCxnSpPr/>
      </xdr:nvCxnSpPr>
      <xdr:spPr>
        <a:xfrm flipV="1">
          <a:off x="3797300" y="6556822"/>
          <a:ext cx="8382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textlink="">
      <xdr:nvSpPr>
        <xdr:cNvPr id="60" name="人件費平均値テキスト"/>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54570</xdr:rowOff>
    </xdr:from>
    <xdr:to>
      <xdr:col>19</xdr:col>
      <xdr:colOff>177800</xdr:colOff>
      <xdr:row>38</xdr:row>
      <xdr:rowOff>155199</xdr:rowOff>
    </xdr:to>
    <xdr:cxnSp macro="">
      <xdr:nvCxnSpPr>
        <xdr:cNvPr id="62" name="直線コネクタ 61"/>
        <xdr:cNvCxnSpPr/>
      </xdr:nvCxnSpPr>
      <xdr:spPr>
        <a:xfrm flipV="1">
          <a:off x="2908300" y="6569670"/>
          <a:ext cx="889000" cy="10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textlink="">
      <xdr:nvSpPr>
        <xdr:cNvPr id="63" name="フローチャート: 判断 62"/>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textlink="">
      <xdr:nvSpPr>
        <xdr:cNvPr id="64" name="テキスト ボックス 63"/>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155199</xdr:rowOff>
    </xdr:from>
    <xdr:to>
      <xdr:col>15</xdr:col>
      <xdr:colOff>50800</xdr:colOff>
      <xdr:row>38</xdr:row>
      <xdr:rowOff>161097</xdr:rowOff>
    </xdr:to>
    <xdr:cxnSp macro="">
      <xdr:nvCxnSpPr>
        <xdr:cNvPr id="65" name="直線コネクタ 64"/>
        <xdr:cNvCxnSpPr/>
      </xdr:nvCxnSpPr>
      <xdr:spPr>
        <a:xfrm flipV="1">
          <a:off x="2019300" y="6670299"/>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textlink="">
      <xdr:nvSpPr>
        <xdr:cNvPr id="66" name="フローチャート: 判断 65"/>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164325</xdr:rowOff>
    </xdr:from>
    <xdr:ext cx="534377" cy="259045"/>
    <xdr:sp textlink="">
      <xdr:nvSpPr>
        <xdr:cNvPr id="67" name="テキスト ボックス 66"/>
        <xdr:cNvSpPr txBox="1"/>
      </xdr:nvSpPr>
      <xdr:spPr>
        <a:xfrm>
          <a:off x="2641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161097</xdr:rowOff>
    </xdr:from>
    <xdr:to>
      <xdr:col>10</xdr:col>
      <xdr:colOff>114300</xdr:colOff>
      <xdr:row>38</xdr:row>
      <xdr:rowOff>169715</xdr:rowOff>
    </xdr:to>
    <xdr:cxnSp macro="">
      <xdr:nvCxnSpPr>
        <xdr:cNvPr id="68" name="直線コネクタ 67"/>
        <xdr:cNvCxnSpPr/>
      </xdr:nvCxnSpPr>
      <xdr:spPr>
        <a:xfrm flipV="1">
          <a:off x="1130300" y="667619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textlink="">
      <xdr:nvSpPr>
        <xdr:cNvPr id="69" name="フローチャート: 判断 68"/>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textlink="">
      <xdr:nvSpPr>
        <xdr:cNvPr id="70" name="テキスト ボックス 69"/>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textlink="">
      <xdr:nvSpPr>
        <xdr:cNvPr id="71" name="フローチャート: 判断 70"/>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textlink="">
      <xdr:nvSpPr>
        <xdr:cNvPr id="72" name="テキスト ボックス 71"/>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162372</xdr:rowOff>
    </xdr:from>
    <xdr:to>
      <xdr:col>24</xdr:col>
      <xdr:colOff>114300</xdr:colOff>
      <xdr:row>38</xdr:row>
      <xdr:rowOff>92522</xdr:rowOff>
    </xdr:to>
    <xdr:sp textlink="">
      <xdr:nvSpPr>
        <xdr:cNvPr id="78" name="楕円 77"/>
        <xdr:cNvSpPr/>
      </xdr:nvSpPr>
      <xdr:spPr>
        <a:xfrm>
          <a:off x="4584700" y="650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140799</xdr:rowOff>
    </xdr:from>
    <xdr:ext cx="534377" cy="259045"/>
    <xdr:sp textlink="">
      <xdr:nvSpPr>
        <xdr:cNvPr id="79" name="人件費該当値テキスト"/>
        <xdr:cNvSpPr txBox="1"/>
      </xdr:nvSpPr>
      <xdr:spPr>
        <a:xfrm>
          <a:off x="4686300" y="648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3770</xdr:rowOff>
    </xdr:from>
    <xdr:to>
      <xdr:col>20</xdr:col>
      <xdr:colOff>38100</xdr:colOff>
      <xdr:row>38</xdr:row>
      <xdr:rowOff>105370</xdr:rowOff>
    </xdr:to>
    <xdr:sp textlink="">
      <xdr:nvSpPr>
        <xdr:cNvPr id="80" name="楕円 79"/>
        <xdr:cNvSpPr/>
      </xdr:nvSpPr>
      <xdr:spPr>
        <a:xfrm>
          <a:off x="3746500" y="65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96497</xdr:rowOff>
    </xdr:from>
    <xdr:ext cx="534377" cy="259045"/>
    <xdr:sp textlink="">
      <xdr:nvSpPr>
        <xdr:cNvPr id="81" name="テキスト ボックス 80"/>
        <xdr:cNvSpPr txBox="1"/>
      </xdr:nvSpPr>
      <xdr:spPr>
        <a:xfrm>
          <a:off x="3530111" y="661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104399</xdr:rowOff>
    </xdr:from>
    <xdr:to>
      <xdr:col>15</xdr:col>
      <xdr:colOff>101600</xdr:colOff>
      <xdr:row>39</xdr:row>
      <xdr:rowOff>34549</xdr:rowOff>
    </xdr:to>
    <xdr:sp textlink="">
      <xdr:nvSpPr>
        <xdr:cNvPr id="82" name="楕円 81"/>
        <xdr:cNvSpPr/>
      </xdr:nvSpPr>
      <xdr:spPr>
        <a:xfrm>
          <a:off x="2857500" y="66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25676</xdr:rowOff>
    </xdr:from>
    <xdr:ext cx="534377" cy="259045"/>
    <xdr:sp textlink="">
      <xdr:nvSpPr>
        <xdr:cNvPr id="83" name="テキスト ボックス 82"/>
        <xdr:cNvSpPr txBox="1"/>
      </xdr:nvSpPr>
      <xdr:spPr>
        <a:xfrm>
          <a:off x="2641111" y="67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110297</xdr:rowOff>
    </xdr:from>
    <xdr:to>
      <xdr:col>10</xdr:col>
      <xdr:colOff>165100</xdr:colOff>
      <xdr:row>39</xdr:row>
      <xdr:rowOff>40447</xdr:rowOff>
    </xdr:to>
    <xdr:sp textlink="">
      <xdr:nvSpPr>
        <xdr:cNvPr id="84" name="楕円 83"/>
        <xdr:cNvSpPr/>
      </xdr:nvSpPr>
      <xdr:spPr>
        <a:xfrm>
          <a:off x="1968500" y="662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31574</xdr:rowOff>
    </xdr:from>
    <xdr:ext cx="534377" cy="259045"/>
    <xdr:sp textlink="">
      <xdr:nvSpPr>
        <xdr:cNvPr id="85" name="テキスト ボックス 84"/>
        <xdr:cNvSpPr txBox="1"/>
      </xdr:nvSpPr>
      <xdr:spPr>
        <a:xfrm>
          <a:off x="1752111" y="671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118915</xdr:rowOff>
    </xdr:from>
    <xdr:to>
      <xdr:col>6</xdr:col>
      <xdr:colOff>38100</xdr:colOff>
      <xdr:row>39</xdr:row>
      <xdr:rowOff>49065</xdr:rowOff>
    </xdr:to>
    <xdr:sp textlink="">
      <xdr:nvSpPr>
        <xdr:cNvPr id="86" name="楕円 85"/>
        <xdr:cNvSpPr/>
      </xdr:nvSpPr>
      <xdr:spPr>
        <a:xfrm>
          <a:off x="1079500" y="663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40192</xdr:rowOff>
    </xdr:from>
    <xdr:ext cx="534377" cy="259045"/>
    <xdr:sp textlink="">
      <xdr:nvSpPr>
        <xdr:cNvPr id="87" name="テキスト ボックス 86"/>
        <xdr:cNvSpPr txBox="1"/>
      </xdr:nvSpPr>
      <xdr:spPr>
        <a:xfrm>
          <a:off x="863111" y="672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142939</xdr:rowOff>
    </xdr:from>
    <xdr:to>
      <xdr:col>24</xdr:col>
      <xdr:colOff>63500</xdr:colOff>
      <xdr:row>59</xdr:row>
      <xdr:rowOff>19895</xdr:rowOff>
    </xdr:to>
    <xdr:cxnSp macro="">
      <xdr:nvCxnSpPr>
        <xdr:cNvPr id="117" name="直線コネクタ 116"/>
        <xdr:cNvCxnSpPr/>
      </xdr:nvCxnSpPr>
      <xdr:spPr>
        <a:xfrm>
          <a:off x="3797300" y="10087039"/>
          <a:ext cx="838200" cy="4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textlink="">
      <xdr:nvSpPr>
        <xdr:cNvPr id="118" name="物件費平均値テキスト"/>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142939</xdr:rowOff>
    </xdr:from>
    <xdr:to>
      <xdr:col>19</xdr:col>
      <xdr:colOff>177800</xdr:colOff>
      <xdr:row>59</xdr:row>
      <xdr:rowOff>101714</xdr:rowOff>
    </xdr:to>
    <xdr:cxnSp macro="">
      <xdr:nvCxnSpPr>
        <xdr:cNvPr id="120" name="直線コネクタ 119"/>
        <xdr:cNvCxnSpPr/>
      </xdr:nvCxnSpPr>
      <xdr:spPr>
        <a:xfrm flipV="1">
          <a:off x="2908300" y="10087039"/>
          <a:ext cx="889000" cy="13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textlink="">
      <xdr:nvSpPr>
        <xdr:cNvPr id="121" name="フローチャート: 判断 120"/>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112310</xdr:rowOff>
    </xdr:from>
    <xdr:ext cx="534377" cy="259045"/>
    <xdr:sp textlink="">
      <xdr:nvSpPr>
        <xdr:cNvPr id="122" name="テキスト ボックス 121"/>
        <xdr:cNvSpPr txBox="1"/>
      </xdr:nvSpPr>
      <xdr:spPr>
        <a:xfrm>
          <a:off x="3530111" y="954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98399</xdr:rowOff>
    </xdr:from>
    <xdr:to>
      <xdr:col>15</xdr:col>
      <xdr:colOff>50800</xdr:colOff>
      <xdr:row>59</xdr:row>
      <xdr:rowOff>101714</xdr:rowOff>
    </xdr:to>
    <xdr:cxnSp macro="">
      <xdr:nvCxnSpPr>
        <xdr:cNvPr id="123" name="直線コネクタ 122"/>
        <xdr:cNvCxnSpPr/>
      </xdr:nvCxnSpPr>
      <xdr:spPr>
        <a:xfrm>
          <a:off x="2019300" y="10213949"/>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textlink="">
      <xdr:nvSpPr>
        <xdr:cNvPr id="124" name="フローチャート: 判断 123"/>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142029</xdr:rowOff>
    </xdr:from>
    <xdr:ext cx="534377" cy="259045"/>
    <xdr:sp textlink="">
      <xdr:nvSpPr>
        <xdr:cNvPr id="125" name="テキスト ボックス 124"/>
        <xdr:cNvSpPr txBox="1"/>
      </xdr:nvSpPr>
      <xdr:spPr>
        <a:xfrm>
          <a:off x="2641111" y="95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98399</xdr:rowOff>
    </xdr:from>
    <xdr:to>
      <xdr:col>10</xdr:col>
      <xdr:colOff>114300</xdr:colOff>
      <xdr:row>59</xdr:row>
      <xdr:rowOff>134423</xdr:rowOff>
    </xdr:to>
    <xdr:cxnSp macro="">
      <xdr:nvCxnSpPr>
        <xdr:cNvPr id="126" name="直線コネクタ 125"/>
        <xdr:cNvCxnSpPr/>
      </xdr:nvCxnSpPr>
      <xdr:spPr>
        <a:xfrm flipV="1">
          <a:off x="1130300" y="10213949"/>
          <a:ext cx="889000" cy="3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textlink="">
      <xdr:nvSpPr>
        <xdr:cNvPr id="127" name="フローチャート: 判断 126"/>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19346</xdr:rowOff>
    </xdr:from>
    <xdr:ext cx="534377" cy="259045"/>
    <xdr:sp textlink="">
      <xdr:nvSpPr>
        <xdr:cNvPr id="128" name="テキスト ボックス 127"/>
        <xdr:cNvSpPr txBox="1"/>
      </xdr:nvSpPr>
      <xdr:spPr>
        <a:xfrm>
          <a:off x="1752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textlink="">
      <xdr:nvSpPr>
        <xdr:cNvPr id="129" name="フローチャート: 判断 128"/>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53389</xdr:rowOff>
    </xdr:from>
    <xdr:ext cx="534377" cy="259045"/>
    <xdr:sp textlink="">
      <xdr:nvSpPr>
        <xdr:cNvPr id="130" name="テキスト ボックス 129"/>
        <xdr:cNvSpPr txBox="1"/>
      </xdr:nvSpPr>
      <xdr:spPr>
        <a:xfrm>
          <a:off x="863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140545</xdr:rowOff>
    </xdr:from>
    <xdr:to>
      <xdr:col>24</xdr:col>
      <xdr:colOff>114300</xdr:colOff>
      <xdr:row>59</xdr:row>
      <xdr:rowOff>70695</xdr:rowOff>
    </xdr:to>
    <xdr:sp textlink="">
      <xdr:nvSpPr>
        <xdr:cNvPr id="136" name="楕円 135"/>
        <xdr:cNvSpPr/>
      </xdr:nvSpPr>
      <xdr:spPr>
        <a:xfrm>
          <a:off x="4584700" y="100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55472</xdr:rowOff>
    </xdr:from>
    <xdr:ext cx="534377" cy="259045"/>
    <xdr:sp textlink="">
      <xdr:nvSpPr>
        <xdr:cNvPr id="137" name="物件費該当値テキスト"/>
        <xdr:cNvSpPr txBox="1"/>
      </xdr:nvSpPr>
      <xdr:spPr>
        <a:xfrm>
          <a:off x="4686300" y="999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92139</xdr:rowOff>
    </xdr:from>
    <xdr:to>
      <xdr:col>20</xdr:col>
      <xdr:colOff>38100</xdr:colOff>
      <xdr:row>59</xdr:row>
      <xdr:rowOff>22289</xdr:rowOff>
    </xdr:to>
    <xdr:sp textlink="">
      <xdr:nvSpPr>
        <xdr:cNvPr id="138" name="楕円 137"/>
        <xdr:cNvSpPr/>
      </xdr:nvSpPr>
      <xdr:spPr>
        <a:xfrm>
          <a:off x="3746500" y="100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13416</xdr:rowOff>
    </xdr:from>
    <xdr:ext cx="534377" cy="259045"/>
    <xdr:sp textlink="">
      <xdr:nvSpPr>
        <xdr:cNvPr id="139" name="テキスト ボックス 138"/>
        <xdr:cNvSpPr txBox="1"/>
      </xdr:nvSpPr>
      <xdr:spPr>
        <a:xfrm>
          <a:off x="3530111" y="101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50914</xdr:rowOff>
    </xdr:from>
    <xdr:to>
      <xdr:col>15</xdr:col>
      <xdr:colOff>101600</xdr:colOff>
      <xdr:row>59</xdr:row>
      <xdr:rowOff>152514</xdr:rowOff>
    </xdr:to>
    <xdr:sp textlink="">
      <xdr:nvSpPr>
        <xdr:cNvPr id="140" name="楕円 139"/>
        <xdr:cNvSpPr/>
      </xdr:nvSpPr>
      <xdr:spPr>
        <a:xfrm>
          <a:off x="2857500" y="101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143641</xdr:rowOff>
    </xdr:from>
    <xdr:ext cx="534377" cy="259045"/>
    <xdr:sp textlink="">
      <xdr:nvSpPr>
        <xdr:cNvPr id="141" name="テキスト ボックス 140"/>
        <xdr:cNvSpPr txBox="1"/>
      </xdr:nvSpPr>
      <xdr:spPr>
        <a:xfrm>
          <a:off x="2641111" y="1025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47599</xdr:rowOff>
    </xdr:from>
    <xdr:to>
      <xdr:col>10</xdr:col>
      <xdr:colOff>165100</xdr:colOff>
      <xdr:row>59</xdr:row>
      <xdr:rowOff>149199</xdr:rowOff>
    </xdr:to>
    <xdr:sp textlink="">
      <xdr:nvSpPr>
        <xdr:cNvPr id="142" name="楕円 141"/>
        <xdr:cNvSpPr/>
      </xdr:nvSpPr>
      <xdr:spPr>
        <a:xfrm>
          <a:off x="1968500" y="101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140326</xdr:rowOff>
    </xdr:from>
    <xdr:ext cx="534377" cy="259045"/>
    <xdr:sp textlink="">
      <xdr:nvSpPr>
        <xdr:cNvPr id="143" name="テキスト ボックス 142"/>
        <xdr:cNvSpPr txBox="1"/>
      </xdr:nvSpPr>
      <xdr:spPr>
        <a:xfrm>
          <a:off x="1752111" y="1025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83623</xdr:rowOff>
    </xdr:from>
    <xdr:to>
      <xdr:col>6</xdr:col>
      <xdr:colOff>38100</xdr:colOff>
      <xdr:row>60</xdr:row>
      <xdr:rowOff>13773</xdr:rowOff>
    </xdr:to>
    <xdr:sp textlink="">
      <xdr:nvSpPr>
        <xdr:cNvPr id="144" name="楕円 143"/>
        <xdr:cNvSpPr/>
      </xdr:nvSpPr>
      <xdr:spPr>
        <a:xfrm>
          <a:off x="1079500" y="101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4900</xdr:rowOff>
    </xdr:from>
    <xdr:ext cx="534377" cy="259045"/>
    <xdr:sp textlink="">
      <xdr:nvSpPr>
        <xdr:cNvPr id="145" name="テキスト ボックス 144"/>
        <xdr:cNvSpPr txBox="1"/>
      </xdr:nvSpPr>
      <xdr:spPr>
        <a:xfrm>
          <a:off x="863111" y="1029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126785</xdr:rowOff>
    </xdr:from>
    <xdr:to>
      <xdr:col>24</xdr:col>
      <xdr:colOff>63500</xdr:colOff>
      <xdr:row>77</xdr:row>
      <xdr:rowOff>129584</xdr:rowOff>
    </xdr:to>
    <xdr:cxnSp macro="">
      <xdr:nvCxnSpPr>
        <xdr:cNvPr id="170" name="直線コネクタ 169"/>
        <xdr:cNvCxnSpPr/>
      </xdr:nvCxnSpPr>
      <xdr:spPr>
        <a:xfrm>
          <a:off x="3797300" y="13328435"/>
          <a:ext cx="8382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textlink="">
      <xdr:nvSpPr>
        <xdr:cNvPr id="171" name="維持補修費平均値テキスト"/>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126385</xdr:rowOff>
    </xdr:from>
    <xdr:to>
      <xdr:col>19</xdr:col>
      <xdr:colOff>177800</xdr:colOff>
      <xdr:row>77</xdr:row>
      <xdr:rowOff>126785</xdr:rowOff>
    </xdr:to>
    <xdr:cxnSp macro="">
      <xdr:nvCxnSpPr>
        <xdr:cNvPr id="173" name="直線コネクタ 172"/>
        <xdr:cNvCxnSpPr/>
      </xdr:nvCxnSpPr>
      <xdr:spPr>
        <a:xfrm>
          <a:off x="2908300" y="13328035"/>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textlink="">
      <xdr:nvSpPr>
        <xdr:cNvPr id="174" name="フローチャート: 判断 173"/>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textlink="">
      <xdr:nvSpPr>
        <xdr:cNvPr id="175" name="テキスト ボックス 174"/>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126385</xdr:rowOff>
    </xdr:from>
    <xdr:to>
      <xdr:col>15</xdr:col>
      <xdr:colOff>50800</xdr:colOff>
      <xdr:row>77</xdr:row>
      <xdr:rowOff>128556</xdr:rowOff>
    </xdr:to>
    <xdr:cxnSp macro="">
      <xdr:nvCxnSpPr>
        <xdr:cNvPr id="176" name="直線コネクタ 175"/>
        <xdr:cNvCxnSpPr/>
      </xdr:nvCxnSpPr>
      <xdr:spPr>
        <a:xfrm flipV="1">
          <a:off x="2019300" y="13328035"/>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textlink="">
      <xdr:nvSpPr>
        <xdr:cNvPr id="177" name="フローチャート: 判断 176"/>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71182</xdr:rowOff>
    </xdr:from>
    <xdr:ext cx="469744" cy="259045"/>
    <xdr:sp textlink="">
      <xdr:nvSpPr>
        <xdr:cNvPr id="178" name="テキスト ボックス 177"/>
        <xdr:cNvSpPr txBox="1"/>
      </xdr:nvSpPr>
      <xdr:spPr>
        <a:xfrm>
          <a:off x="2673428" y="1292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128556</xdr:rowOff>
    </xdr:from>
    <xdr:to>
      <xdr:col>10</xdr:col>
      <xdr:colOff>114300</xdr:colOff>
      <xdr:row>77</xdr:row>
      <xdr:rowOff>130442</xdr:rowOff>
    </xdr:to>
    <xdr:cxnSp macro="">
      <xdr:nvCxnSpPr>
        <xdr:cNvPr id="179" name="直線コネクタ 178"/>
        <xdr:cNvCxnSpPr/>
      </xdr:nvCxnSpPr>
      <xdr:spPr>
        <a:xfrm flipV="1">
          <a:off x="1130300" y="13330206"/>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textlink="">
      <xdr:nvSpPr>
        <xdr:cNvPr id="180" name="フローチャート: 判断 179"/>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66724</xdr:rowOff>
    </xdr:from>
    <xdr:ext cx="469744" cy="259045"/>
    <xdr:sp textlink="">
      <xdr:nvSpPr>
        <xdr:cNvPr id="181" name="テキスト ボックス 180"/>
        <xdr:cNvSpPr txBox="1"/>
      </xdr:nvSpPr>
      <xdr:spPr>
        <a:xfrm>
          <a:off x="1784428" y="1292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textlink="">
      <xdr:nvSpPr>
        <xdr:cNvPr id="182" name="フローチャート: 判断 181"/>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69181</xdr:rowOff>
    </xdr:from>
    <xdr:ext cx="469744" cy="259045"/>
    <xdr:sp textlink="">
      <xdr:nvSpPr>
        <xdr:cNvPr id="183" name="テキスト ボックス 182"/>
        <xdr:cNvSpPr txBox="1"/>
      </xdr:nvSpPr>
      <xdr:spPr>
        <a:xfrm>
          <a:off x="895428" y="1292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78784</xdr:rowOff>
    </xdr:from>
    <xdr:to>
      <xdr:col>24</xdr:col>
      <xdr:colOff>114300</xdr:colOff>
      <xdr:row>78</xdr:row>
      <xdr:rowOff>8934</xdr:rowOff>
    </xdr:to>
    <xdr:sp textlink="">
      <xdr:nvSpPr>
        <xdr:cNvPr id="189" name="楕円 188"/>
        <xdr:cNvSpPr/>
      </xdr:nvSpPr>
      <xdr:spPr>
        <a:xfrm>
          <a:off x="4584700" y="132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165161</xdr:rowOff>
    </xdr:from>
    <xdr:ext cx="469744" cy="259045"/>
    <xdr:sp textlink="">
      <xdr:nvSpPr>
        <xdr:cNvPr id="190" name="維持補修費該当値テキスト"/>
        <xdr:cNvSpPr txBox="1"/>
      </xdr:nvSpPr>
      <xdr:spPr>
        <a:xfrm>
          <a:off x="4686300" y="1319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75985</xdr:rowOff>
    </xdr:from>
    <xdr:to>
      <xdr:col>20</xdr:col>
      <xdr:colOff>38100</xdr:colOff>
      <xdr:row>78</xdr:row>
      <xdr:rowOff>6135</xdr:rowOff>
    </xdr:to>
    <xdr:sp textlink="">
      <xdr:nvSpPr>
        <xdr:cNvPr id="191" name="楕円 190"/>
        <xdr:cNvSpPr/>
      </xdr:nvSpPr>
      <xdr:spPr>
        <a:xfrm>
          <a:off x="3746500" y="132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168712</xdr:rowOff>
    </xdr:from>
    <xdr:ext cx="469744" cy="259045"/>
    <xdr:sp textlink="">
      <xdr:nvSpPr>
        <xdr:cNvPr id="192" name="テキスト ボックス 191"/>
        <xdr:cNvSpPr txBox="1"/>
      </xdr:nvSpPr>
      <xdr:spPr>
        <a:xfrm>
          <a:off x="3562428" y="1337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75585</xdr:rowOff>
    </xdr:from>
    <xdr:to>
      <xdr:col>15</xdr:col>
      <xdr:colOff>101600</xdr:colOff>
      <xdr:row>78</xdr:row>
      <xdr:rowOff>5735</xdr:rowOff>
    </xdr:to>
    <xdr:sp textlink="">
      <xdr:nvSpPr>
        <xdr:cNvPr id="193" name="楕円 192"/>
        <xdr:cNvSpPr/>
      </xdr:nvSpPr>
      <xdr:spPr>
        <a:xfrm>
          <a:off x="2857500" y="132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168312</xdr:rowOff>
    </xdr:from>
    <xdr:ext cx="469744" cy="259045"/>
    <xdr:sp textlink="">
      <xdr:nvSpPr>
        <xdr:cNvPr id="194" name="テキスト ボックス 193"/>
        <xdr:cNvSpPr txBox="1"/>
      </xdr:nvSpPr>
      <xdr:spPr>
        <a:xfrm>
          <a:off x="2673428" y="1336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77756</xdr:rowOff>
    </xdr:from>
    <xdr:to>
      <xdr:col>10</xdr:col>
      <xdr:colOff>165100</xdr:colOff>
      <xdr:row>78</xdr:row>
      <xdr:rowOff>7906</xdr:rowOff>
    </xdr:to>
    <xdr:sp textlink="">
      <xdr:nvSpPr>
        <xdr:cNvPr id="195" name="楕円 194"/>
        <xdr:cNvSpPr/>
      </xdr:nvSpPr>
      <xdr:spPr>
        <a:xfrm>
          <a:off x="1968500" y="132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170483</xdr:rowOff>
    </xdr:from>
    <xdr:ext cx="469744" cy="259045"/>
    <xdr:sp textlink="">
      <xdr:nvSpPr>
        <xdr:cNvPr id="196" name="テキスト ボックス 195"/>
        <xdr:cNvSpPr txBox="1"/>
      </xdr:nvSpPr>
      <xdr:spPr>
        <a:xfrm>
          <a:off x="1784428" y="1337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79642</xdr:rowOff>
    </xdr:from>
    <xdr:to>
      <xdr:col>6</xdr:col>
      <xdr:colOff>38100</xdr:colOff>
      <xdr:row>78</xdr:row>
      <xdr:rowOff>9792</xdr:rowOff>
    </xdr:to>
    <xdr:sp textlink="">
      <xdr:nvSpPr>
        <xdr:cNvPr id="197" name="楕円 196"/>
        <xdr:cNvSpPr/>
      </xdr:nvSpPr>
      <xdr:spPr>
        <a:xfrm>
          <a:off x="1079500" y="132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919</xdr:rowOff>
    </xdr:from>
    <xdr:ext cx="469744" cy="259045"/>
    <xdr:sp textlink="">
      <xdr:nvSpPr>
        <xdr:cNvPr id="198" name="テキスト ボックス 197"/>
        <xdr:cNvSpPr txBox="1"/>
      </xdr:nvSpPr>
      <xdr:spPr>
        <a:xfrm>
          <a:off x="895428" y="1337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textlink="">
      <xdr:nvSpPr>
        <xdr:cNvPr id="211" name="テキスト ボックス 210"/>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textlink="">
      <xdr:nvSpPr>
        <xdr:cNvPr id="213" name="テキスト ボックス 21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textlink="">
      <xdr:nvSpPr>
        <xdr:cNvPr id="215" name="テキスト ボックス 21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textlink="">
      <xdr:nvSpPr>
        <xdr:cNvPr id="217" name="テキスト ボックス 21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textlink="">
      <xdr:nvSpPr>
        <xdr:cNvPr id="222" name="扶助費最小値テキスト"/>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textlink="">
      <xdr:nvSpPr>
        <xdr:cNvPr id="224" name="扶助費最大値テキスト"/>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162030</xdr:rowOff>
    </xdr:from>
    <xdr:to>
      <xdr:col>24</xdr:col>
      <xdr:colOff>63500</xdr:colOff>
      <xdr:row>98</xdr:row>
      <xdr:rowOff>73864</xdr:rowOff>
    </xdr:to>
    <xdr:cxnSp macro="">
      <xdr:nvCxnSpPr>
        <xdr:cNvPr id="226" name="直線コネクタ 225"/>
        <xdr:cNvCxnSpPr/>
      </xdr:nvCxnSpPr>
      <xdr:spPr>
        <a:xfrm flipV="1">
          <a:off x="3797300" y="16621230"/>
          <a:ext cx="838200" cy="25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100292</xdr:rowOff>
    </xdr:from>
    <xdr:ext cx="599010" cy="259045"/>
    <xdr:sp textlink="">
      <xdr:nvSpPr>
        <xdr:cNvPr id="227" name="扶助費平均値テキスト"/>
        <xdr:cNvSpPr txBox="1"/>
      </xdr:nvSpPr>
      <xdr:spPr>
        <a:xfrm>
          <a:off x="4686300" y="16388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textlink="">
      <xdr:nvSpPr>
        <xdr:cNvPr id="228" name="フローチャート: 判断 227"/>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73864</xdr:rowOff>
    </xdr:from>
    <xdr:to>
      <xdr:col>19</xdr:col>
      <xdr:colOff>177800</xdr:colOff>
      <xdr:row>98</xdr:row>
      <xdr:rowOff>139590</xdr:rowOff>
    </xdr:to>
    <xdr:cxnSp macro="">
      <xdr:nvCxnSpPr>
        <xdr:cNvPr id="229" name="直線コネクタ 228"/>
        <xdr:cNvCxnSpPr/>
      </xdr:nvCxnSpPr>
      <xdr:spPr>
        <a:xfrm flipV="1">
          <a:off x="2908300" y="16875964"/>
          <a:ext cx="889000" cy="6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textlink="">
      <xdr:nvSpPr>
        <xdr:cNvPr id="230" name="フローチャート: 判断 229"/>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123652</xdr:rowOff>
    </xdr:from>
    <xdr:ext cx="599010" cy="259045"/>
    <xdr:sp textlink="">
      <xdr:nvSpPr>
        <xdr:cNvPr id="231" name="テキスト ボックス 230"/>
        <xdr:cNvSpPr txBox="1"/>
      </xdr:nvSpPr>
      <xdr:spPr>
        <a:xfrm>
          <a:off x="3497795" y="1658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139590</xdr:rowOff>
    </xdr:from>
    <xdr:to>
      <xdr:col>15</xdr:col>
      <xdr:colOff>50800</xdr:colOff>
      <xdr:row>99</xdr:row>
      <xdr:rowOff>29451</xdr:rowOff>
    </xdr:to>
    <xdr:cxnSp macro="">
      <xdr:nvCxnSpPr>
        <xdr:cNvPr id="232" name="直線コネクタ 231"/>
        <xdr:cNvCxnSpPr/>
      </xdr:nvCxnSpPr>
      <xdr:spPr>
        <a:xfrm flipV="1">
          <a:off x="2019300" y="16941690"/>
          <a:ext cx="8890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textlink="">
      <xdr:nvSpPr>
        <xdr:cNvPr id="233" name="フローチャート: 判断 232"/>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142671</xdr:rowOff>
    </xdr:from>
    <xdr:ext cx="599010" cy="259045"/>
    <xdr:sp textlink="">
      <xdr:nvSpPr>
        <xdr:cNvPr id="234" name="テキスト ボックス 233"/>
        <xdr:cNvSpPr txBox="1"/>
      </xdr:nvSpPr>
      <xdr:spPr>
        <a:xfrm>
          <a:off x="2608795" y="1660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29451</xdr:rowOff>
    </xdr:from>
    <xdr:to>
      <xdr:col>10</xdr:col>
      <xdr:colOff>114300</xdr:colOff>
      <xdr:row>99</xdr:row>
      <xdr:rowOff>43542</xdr:rowOff>
    </xdr:to>
    <xdr:cxnSp macro="">
      <xdr:nvCxnSpPr>
        <xdr:cNvPr id="235" name="直線コネクタ 234"/>
        <xdr:cNvCxnSpPr/>
      </xdr:nvCxnSpPr>
      <xdr:spPr>
        <a:xfrm flipV="1">
          <a:off x="1130300" y="17003001"/>
          <a:ext cx="8890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textlink="">
      <xdr:nvSpPr>
        <xdr:cNvPr id="236" name="フローチャート: 判断 235"/>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20077</xdr:rowOff>
    </xdr:from>
    <xdr:ext cx="599010" cy="259045"/>
    <xdr:sp textlink="">
      <xdr:nvSpPr>
        <xdr:cNvPr id="237" name="テキスト ボックス 236"/>
        <xdr:cNvSpPr txBox="1"/>
      </xdr:nvSpPr>
      <xdr:spPr>
        <a:xfrm>
          <a:off x="1719795" y="16650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textlink="">
      <xdr:nvSpPr>
        <xdr:cNvPr id="238" name="フローチャート: 判断 237"/>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22629</xdr:rowOff>
    </xdr:from>
    <xdr:ext cx="599010" cy="259045"/>
    <xdr:sp textlink="">
      <xdr:nvSpPr>
        <xdr:cNvPr id="239" name="テキスト ボックス 238"/>
        <xdr:cNvSpPr txBox="1"/>
      </xdr:nvSpPr>
      <xdr:spPr>
        <a:xfrm>
          <a:off x="830795" y="16653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111230</xdr:rowOff>
    </xdr:from>
    <xdr:to>
      <xdr:col>24</xdr:col>
      <xdr:colOff>114300</xdr:colOff>
      <xdr:row>97</xdr:row>
      <xdr:rowOff>41380</xdr:rowOff>
    </xdr:to>
    <xdr:sp textlink="">
      <xdr:nvSpPr>
        <xdr:cNvPr id="245" name="楕円 244"/>
        <xdr:cNvSpPr/>
      </xdr:nvSpPr>
      <xdr:spPr>
        <a:xfrm>
          <a:off x="4584700" y="1657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89657</xdr:rowOff>
    </xdr:from>
    <xdr:ext cx="599010" cy="259045"/>
    <xdr:sp textlink="">
      <xdr:nvSpPr>
        <xdr:cNvPr id="246" name="扶助費該当値テキスト"/>
        <xdr:cNvSpPr txBox="1"/>
      </xdr:nvSpPr>
      <xdr:spPr>
        <a:xfrm>
          <a:off x="4686300" y="1654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23064</xdr:rowOff>
    </xdr:from>
    <xdr:to>
      <xdr:col>20</xdr:col>
      <xdr:colOff>38100</xdr:colOff>
      <xdr:row>98</xdr:row>
      <xdr:rowOff>124664</xdr:rowOff>
    </xdr:to>
    <xdr:sp textlink="">
      <xdr:nvSpPr>
        <xdr:cNvPr id="247" name="楕円 246"/>
        <xdr:cNvSpPr/>
      </xdr:nvSpPr>
      <xdr:spPr>
        <a:xfrm>
          <a:off x="3746500" y="1682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115791</xdr:rowOff>
    </xdr:from>
    <xdr:ext cx="599010" cy="259045"/>
    <xdr:sp textlink="">
      <xdr:nvSpPr>
        <xdr:cNvPr id="248" name="テキスト ボックス 247"/>
        <xdr:cNvSpPr txBox="1"/>
      </xdr:nvSpPr>
      <xdr:spPr>
        <a:xfrm>
          <a:off x="3497795" y="1691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88790</xdr:rowOff>
    </xdr:from>
    <xdr:to>
      <xdr:col>15</xdr:col>
      <xdr:colOff>101600</xdr:colOff>
      <xdr:row>99</xdr:row>
      <xdr:rowOff>18940</xdr:rowOff>
    </xdr:to>
    <xdr:sp textlink="">
      <xdr:nvSpPr>
        <xdr:cNvPr id="249" name="楕円 248"/>
        <xdr:cNvSpPr/>
      </xdr:nvSpPr>
      <xdr:spPr>
        <a:xfrm>
          <a:off x="2857500" y="1689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99</xdr:row>
      <xdr:rowOff>10067</xdr:rowOff>
    </xdr:from>
    <xdr:ext cx="599010" cy="259045"/>
    <xdr:sp textlink="">
      <xdr:nvSpPr>
        <xdr:cNvPr id="250" name="テキスト ボックス 249"/>
        <xdr:cNvSpPr txBox="1"/>
      </xdr:nvSpPr>
      <xdr:spPr>
        <a:xfrm>
          <a:off x="2608795" y="1698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150101</xdr:rowOff>
    </xdr:from>
    <xdr:to>
      <xdr:col>10</xdr:col>
      <xdr:colOff>165100</xdr:colOff>
      <xdr:row>99</xdr:row>
      <xdr:rowOff>80251</xdr:rowOff>
    </xdr:to>
    <xdr:sp textlink="">
      <xdr:nvSpPr>
        <xdr:cNvPr id="251" name="楕円 250"/>
        <xdr:cNvSpPr/>
      </xdr:nvSpPr>
      <xdr:spPr>
        <a:xfrm>
          <a:off x="1968500" y="1695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71378</xdr:rowOff>
    </xdr:from>
    <xdr:ext cx="534377" cy="259045"/>
    <xdr:sp textlink="">
      <xdr:nvSpPr>
        <xdr:cNvPr id="252" name="テキスト ボックス 251"/>
        <xdr:cNvSpPr txBox="1"/>
      </xdr:nvSpPr>
      <xdr:spPr>
        <a:xfrm>
          <a:off x="1752111" y="1704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164192</xdr:rowOff>
    </xdr:from>
    <xdr:to>
      <xdr:col>6</xdr:col>
      <xdr:colOff>38100</xdr:colOff>
      <xdr:row>99</xdr:row>
      <xdr:rowOff>94342</xdr:rowOff>
    </xdr:to>
    <xdr:sp textlink="">
      <xdr:nvSpPr>
        <xdr:cNvPr id="253" name="楕円 252"/>
        <xdr:cNvSpPr/>
      </xdr:nvSpPr>
      <xdr:spPr>
        <a:xfrm>
          <a:off x="1079500" y="1696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85469</xdr:rowOff>
    </xdr:from>
    <xdr:ext cx="534377" cy="259045"/>
    <xdr:sp textlink="">
      <xdr:nvSpPr>
        <xdr:cNvPr id="254" name="テキスト ボックス 253"/>
        <xdr:cNvSpPr txBox="1"/>
      </xdr:nvSpPr>
      <xdr:spPr>
        <a:xfrm>
          <a:off x="863111" y="1705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textlink="">
      <xdr:nvSpPr>
        <xdr:cNvPr id="266" name="テキスト ボックス 26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textlink="">
      <xdr:nvSpPr>
        <xdr:cNvPr id="270" name="テキスト ボックス 26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textlink="">
      <xdr:nvSpPr>
        <xdr:cNvPr id="272" name="テキスト ボックス 27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0" name="直線コネクタ 279"/>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textlink="">
      <xdr:nvSpPr>
        <xdr:cNvPr id="281" name="補助費等最小値テキスト"/>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2" name="直線コネクタ 281"/>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textlink="">
      <xdr:nvSpPr>
        <xdr:cNvPr id="283" name="補助費等最大値テキスト"/>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4" name="直線コネクタ 283"/>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118876</xdr:rowOff>
    </xdr:from>
    <xdr:to>
      <xdr:col>55</xdr:col>
      <xdr:colOff>0</xdr:colOff>
      <xdr:row>37</xdr:row>
      <xdr:rowOff>8614</xdr:rowOff>
    </xdr:to>
    <xdr:cxnSp macro="">
      <xdr:nvCxnSpPr>
        <xdr:cNvPr id="285" name="直線コネクタ 284"/>
        <xdr:cNvCxnSpPr/>
      </xdr:nvCxnSpPr>
      <xdr:spPr>
        <a:xfrm>
          <a:off x="9639300" y="5262376"/>
          <a:ext cx="838200" cy="108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textlink="">
      <xdr:nvSpPr>
        <xdr:cNvPr id="286" name="補助費等平均値テキスト"/>
        <xdr:cNvSpPr txBox="1"/>
      </xdr:nvSpPr>
      <xdr:spPr>
        <a:xfrm>
          <a:off x="10528300" y="609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textlink="">
      <xdr:nvSpPr>
        <xdr:cNvPr id="287" name="フローチャート: 判断 286"/>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118876</xdr:rowOff>
    </xdr:from>
    <xdr:to>
      <xdr:col>50</xdr:col>
      <xdr:colOff>114300</xdr:colOff>
      <xdr:row>37</xdr:row>
      <xdr:rowOff>41609</xdr:rowOff>
    </xdr:to>
    <xdr:cxnSp macro="">
      <xdr:nvCxnSpPr>
        <xdr:cNvPr id="288" name="直線コネクタ 287"/>
        <xdr:cNvCxnSpPr/>
      </xdr:nvCxnSpPr>
      <xdr:spPr>
        <a:xfrm flipV="1">
          <a:off x="8750300" y="5262376"/>
          <a:ext cx="889000" cy="11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textlink="">
      <xdr:nvSpPr>
        <xdr:cNvPr id="289" name="フローチャート: 判断 288"/>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textlink="">
      <xdr:nvSpPr>
        <xdr:cNvPr id="290" name="テキスト ボックス 289"/>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22222</xdr:rowOff>
    </xdr:from>
    <xdr:to>
      <xdr:col>45</xdr:col>
      <xdr:colOff>177800</xdr:colOff>
      <xdr:row>37</xdr:row>
      <xdr:rowOff>41609</xdr:rowOff>
    </xdr:to>
    <xdr:cxnSp macro="">
      <xdr:nvCxnSpPr>
        <xdr:cNvPr id="291" name="直線コネクタ 290"/>
        <xdr:cNvCxnSpPr/>
      </xdr:nvCxnSpPr>
      <xdr:spPr>
        <a:xfrm>
          <a:off x="7861300" y="6365872"/>
          <a:ext cx="889000" cy="1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textlink="">
      <xdr:nvSpPr>
        <xdr:cNvPr id="292" name="フローチャート: 判断 291"/>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textlink="">
      <xdr:nvSpPr>
        <xdr:cNvPr id="293" name="テキスト ボックス 292"/>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22222</xdr:rowOff>
    </xdr:from>
    <xdr:to>
      <xdr:col>41</xdr:col>
      <xdr:colOff>50800</xdr:colOff>
      <xdr:row>37</xdr:row>
      <xdr:rowOff>40716</xdr:rowOff>
    </xdr:to>
    <xdr:cxnSp macro="">
      <xdr:nvCxnSpPr>
        <xdr:cNvPr id="294" name="直線コネクタ 293"/>
        <xdr:cNvCxnSpPr/>
      </xdr:nvCxnSpPr>
      <xdr:spPr>
        <a:xfrm flipV="1">
          <a:off x="6972300" y="6365872"/>
          <a:ext cx="8890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textlink="">
      <xdr:nvSpPr>
        <xdr:cNvPr id="295" name="フローチャート: 判断 294"/>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96011</xdr:rowOff>
    </xdr:from>
    <xdr:ext cx="534377" cy="259045"/>
    <xdr:sp textlink="">
      <xdr:nvSpPr>
        <xdr:cNvPr id="296" name="テキスト ボックス 295"/>
        <xdr:cNvSpPr txBox="1"/>
      </xdr:nvSpPr>
      <xdr:spPr>
        <a:xfrm>
          <a:off x="7594111" y="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textlink="">
      <xdr:nvSpPr>
        <xdr:cNvPr id="297" name="フローチャート: 判断 296"/>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125403</xdr:rowOff>
    </xdr:from>
    <xdr:ext cx="534377" cy="259045"/>
    <xdr:sp textlink="">
      <xdr:nvSpPr>
        <xdr:cNvPr id="298" name="テキスト ボックス 297"/>
        <xdr:cNvSpPr txBox="1"/>
      </xdr:nvSpPr>
      <xdr:spPr>
        <a:xfrm>
          <a:off x="6705111" y="64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129264</xdr:rowOff>
    </xdr:from>
    <xdr:to>
      <xdr:col>55</xdr:col>
      <xdr:colOff>50800</xdr:colOff>
      <xdr:row>37</xdr:row>
      <xdr:rowOff>59414</xdr:rowOff>
    </xdr:to>
    <xdr:sp textlink="">
      <xdr:nvSpPr>
        <xdr:cNvPr id="304" name="楕円 303"/>
        <xdr:cNvSpPr/>
      </xdr:nvSpPr>
      <xdr:spPr>
        <a:xfrm>
          <a:off x="10426700" y="63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107691</xdr:rowOff>
    </xdr:from>
    <xdr:ext cx="534377" cy="259045"/>
    <xdr:sp textlink="">
      <xdr:nvSpPr>
        <xdr:cNvPr id="305" name="補助費等該当値テキスト"/>
        <xdr:cNvSpPr txBox="1"/>
      </xdr:nvSpPr>
      <xdr:spPr>
        <a:xfrm>
          <a:off x="10528300" y="62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68076</xdr:rowOff>
    </xdr:from>
    <xdr:to>
      <xdr:col>50</xdr:col>
      <xdr:colOff>165100</xdr:colOff>
      <xdr:row>30</xdr:row>
      <xdr:rowOff>169676</xdr:rowOff>
    </xdr:to>
    <xdr:sp textlink="">
      <xdr:nvSpPr>
        <xdr:cNvPr id="306" name="楕円 305"/>
        <xdr:cNvSpPr/>
      </xdr:nvSpPr>
      <xdr:spPr>
        <a:xfrm>
          <a:off x="9588500" y="52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160803</xdr:rowOff>
    </xdr:from>
    <xdr:ext cx="599010" cy="259045"/>
    <xdr:sp textlink="">
      <xdr:nvSpPr>
        <xdr:cNvPr id="307" name="テキスト ボックス 306"/>
        <xdr:cNvSpPr txBox="1"/>
      </xdr:nvSpPr>
      <xdr:spPr>
        <a:xfrm>
          <a:off x="9339795" y="530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162259</xdr:rowOff>
    </xdr:from>
    <xdr:to>
      <xdr:col>46</xdr:col>
      <xdr:colOff>38100</xdr:colOff>
      <xdr:row>37</xdr:row>
      <xdr:rowOff>92409</xdr:rowOff>
    </xdr:to>
    <xdr:sp textlink="">
      <xdr:nvSpPr>
        <xdr:cNvPr id="308" name="楕円 307"/>
        <xdr:cNvSpPr/>
      </xdr:nvSpPr>
      <xdr:spPr>
        <a:xfrm>
          <a:off x="8699500" y="633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83536</xdr:rowOff>
    </xdr:from>
    <xdr:ext cx="534377" cy="259045"/>
    <xdr:sp textlink="">
      <xdr:nvSpPr>
        <xdr:cNvPr id="309" name="テキスト ボックス 308"/>
        <xdr:cNvSpPr txBox="1"/>
      </xdr:nvSpPr>
      <xdr:spPr>
        <a:xfrm>
          <a:off x="8483111" y="64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142872</xdr:rowOff>
    </xdr:from>
    <xdr:to>
      <xdr:col>41</xdr:col>
      <xdr:colOff>101600</xdr:colOff>
      <xdr:row>37</xdr:row>
      <xdr:rowOff>73022</xdr:rowOff>
    </xdr:to>
    <xdr:sp textlink="">
      <xdr:nvSpPr>
        <xdr:cNvPr id="310" name="楕円 309"/>
        <xdr:cNvSpPr/>
      </xdr:nvSpPr>
      <xdr:spPr>
        <a:xfrm>
          <a:off x="7810500" y="631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89549</xdr:rowOff>
    </xdr:from>
    <xdr:ext cx="534377" cy="259045"/>
    <xdr:sp textlink="">
      <xdr:nvSpPr>
        <xdr:cNvPr id="311" name="テキスト ボックス 310"/>
        <xdr:cNvSpPr txBox="1"/>
      </xdr:nvSpPr>
      <xdr:spPr>
        <a:xfrm>
          <a:off x="7594111" y="609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161366</xdr:rowOff>
    </xdr:from>
    <xdr:to>
      <xdr:col>36</xdr:col>
      <xdr:colOff>165100</xdr:colOff>
      <xdr:row>37</xdr:row>
      <xdr:rowOff>91516</xdr:rowOff>
    </xdr:to>
    <xdr:sp textlink="">
      <xdr:nvSpPr>
        <xdr:cNvPr id="312" name="楕円 311"/>
        <xdr:cNvSpPr/>
      </xdr:nvSpPr>
      <xdr:spPr>
        <a:xfrm>
          <a:off x="6921500" y="63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108043</xdr:rowOff>
    </xdr:from>
    <xdr:ext cx="534377" cy="259045"/>
    <xdr:sp textlink="">
      <xdr:nvSpPr>
        <xdr:cNvPr id="313" name="テキスト ボックス 312"/>
        <xdr:cNvSpPr txBox="1"/>
      </xdr:nvSpPr>
      <xdr:spPr>
        <a:xfrm>
          <a:off x="670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7" name="直線コネクタ 336"/>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textlink="">
      <xdr:nvSpPr>
        <xdr:cNvPr id="338"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9" name="直線コネクタ 338"/>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textlink="">
      <xdr:nvSpPr>
        <xdr:cNvPr id="340"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1" name="直線コネクタ 340"/>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42057</xdr:rowOff>
    </xdr:from>
    <xdr:to>
      <xdr:col>55</xdr:col>
      <xdr:colOff>0</xdr:colOff>
      <xdr:row>58</xdr:row>
      <xdr:rowOff>107841</xdr:rowOff>
    </xdr:to>
    <xdr:cxnSp macro="">
      <xdr:nvCxnSpPr>
        <xdr:cNvPr id="342" name="直線コネクタ 341"/>
        <xdr:cNvCxnSpPr/>
      </xdr:nvCxnSpPr>
      <xdr:spPr>
        <a:xfrm>
          <a:off x="9639300" y="9986157"/>
          <a:ext cx="838200" cy="6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textlink="">
      <xdr:nvSpPr>
        <xdr:cNvPr id="343" name="普通建設事業費平均値テキスト"/>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textlink="">
      <xdr:nvSpPr>
        <xdr:cNvPr id="344" name="フローチャート: 判断 343"/>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42057</xdr:rowOff>
    </xdr:from>
    <xdr:to>
      <xdr:col>50</xdr:col>
      <xdr:colOff>114300</xdr:colOff>
      <xdr:row>58</xdr:row>
      <xdr:rowOff>101036</xdr:rowOff>
    </xdr:to>
    <xdr:cxnSp macro="">
      <xdr:nvCxnSpPr>
        <xdr:cNvPr id="345" name="直線コネクタ 344"/>
        <xdr:cNvCxnSpPr/>
      </xdr:nvCxnSpPr>
      <xdr:spPr>
        <a:xfrm flipV="1">
          <a:off x="8750300" y="9986157"/>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textlink="">
      <xdr:nvSpPr>
        <xdr:cNvPr id="346" name="フローチャート: 判断 345"/>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textlink="">
      <xdr:nvSpPr>
        <xdr:cNvPr id="347" name="テキスト ボックス 346"/>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130373</xdr:rowOff>
    </xdr:from>
    <xdr:to>
      <xdr:col>45</xdr:col>
      <xdr:colOff>177800</xdr:colOff>
      <xdr:row>58</xdr:row>
      <xdr:rowOff>101036</xdr:rowOff>
    </xdr:to>
    <xdr:cxnSp macro="">
      <xdr:nvCxnSpPr>
        <xdr:cNvPr id="348" name="直線コネクタ 347"/>
        <xdr:cNvCxnSpPr/>
      </xdr:nvCxnSpPr>
      <xdr:spPr>
        <a:xfrm>
          <a:off x="7861300" y="9731573"/>
          <a:ext cx="889000" cy="3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textlink="">
      <xdr:nvSpPr>
        <xdr:cNvPr id="349" name="フローチャート: 判断 348"/>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128267</xdr:rowOff>
    </xdr:from>
    <xdr:ext cx="534377" cy="259045"/>
    <xdr:sp textlink="">
      <xdr:nvSpPr>
        <xdr:cNvPr id="350" name="テキスト ボックス 349"/>
        <xdr:cNvSpPr txBox="1"/>
      </xdr:nvSpPr>
      <xdr:spPr>
        <a:xfrm>
          <a:off x="8483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130373</xdr:rowOff>
    </xdr:from>
    <xdr:to>
      <xdr:col>41</xdr:col>
      <xdr:colOff>50800</xdr:colOff>
      <xdr:row>57</xdr:row>
      <xdr:rowOff>127874</xdr:rowOff>
    </xdr:to>
    <xdr:cxnSp macro="">
      <xdr:nvCxnSpPr>
        <xdr:cNvPr id="351" name="直線コネクタ 350"/>
        <xdr:cNvCxnSpPr/>
      </xdr:nvCxnSpPr>
      <xdr:spPr>
        <a:xfrm flipV="1">
          <a:off x="6972300" y="9731573"/>
          <a:ext cx="889000" cy="16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textlink="">
      <xdr:nvSpPr>
        <xdr:cNvPr id="352" name="フローチャート: 判断 351"/>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99895</xdr:rowOff>
    </xdr:from>
    <xdr:ext cx="534377" cy="259045"/>
    <xdr:sp textlink="">
      <xdr:nvSpPr>
        <xdr:cNvPr id="353" name="テキスト ボックス 352"/>
        <xdr:cNvSpPr txBox="1"/>
      </xdr:nvSpPr>
      <xdr:spPr>
        <a:xfrm>
          <a:off x="7594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textlink="">
      <xdr:nvSpPr>
        <xdr:cNvPr id="354" name="フローチャート: 判断 353"/>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129677</xdr:rowOff>
    </xdr:from>
    <xdr:ext cx="534377" cy="259045"/>
    <xdr:sp textlink="">
      <xdr:nvSpPr>
        <xdr:cNvPr id="355" name="テキスト ボックス 354"/>
        <xdr:cNvSpPr txBox="1"/>
      </xdr:nvSpPr>
      <xdr:spPr>
        <a:xfrm>
          <a:off x="6705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57041</xdr:rowOff>
    </xdr:from>
    <xdr:to>
      <xdr:col>55</xdr:col>
      <xdr:colOff>50800</xdr:colOff>
      <xdr:row>58</xdr:row>
      <xdr:rowOff>158641</xdr:rowOff>
    </xdr:to>
    <xdr:sp textlink="">
      <xdr:nvSpPr>
        <xdr:cNvPr id="361" name="楕円 360"/>
        <xdr:cNvSpPr/>
      </xdr:nvSpPr>
      <xdr:spPr>
        <a:xfrm>
          <a:off x="10426700" y="1000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143418</xdr:rowOff>
    </xdr:from>
    <xdr:ext cx="534377" cy="259045"/>
    <xdr:sp textlink="">
      <xdr:nvSpPr>
        <xdr:cNvPr id="362" name="普通建設事業費該当値テキスト"/>
        <xdr:cNvSpPr txBox="1"/>
      </xdr:nvSpPr>
      <xdr:spPr>
        <a:xfrm>
          <a:off x="10528300" y="991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162707</xdr:rowOff>
    </xdr:from>
    <xdr:to>
      <xdr:col>50</xdr:col>
      <xdr:colOff>165100</xdr:colOff>
      <xdr:row>58</xdr:row>
      <xdr:rowOff>92857</xdr:rowOff>
    </xdr:to>
    <xdr:sp textlink="">
      <xdr:nvSpPr>
        <xdr:cNvPr id="363" name="楕円 362"/>
        <xdr:cNvSpPr/>
      </xdr:nvSpPr>
      <xdr:spPr>
        <a:xfrm>
          <a:off x="9588500" y="993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83984</xdr:rowOff>
    </xdr:from>
    <xdr:ext cx="534377" cy="259045"/>
    <xdr:sp textlink="">
      <xdr:nvSpPr>
        <xdr:cNvPr id="364" name="テキスト ボックス 363"/>
        <xdr:cNvSpPr txBox="1"/>
      </xdr:nvSpPr>
      <xdr:spPr>
        <a:xfrm>
          <a:off x="9372111" y="100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50236</xdr:rowOff>
    </xdr:from>
    <xdr:to>
      <xdr:col>46</xdr:col>
      <xdr:colOff>38100</xdr:colOff>
      <xdr:row>58</xdr:row>
      <xdr:rowOff>151836</xdr:rowOff>
    </xdr:to>
    <xdr:sp textlink="">
      <xdr:nvSpPr>
        <xdr:cNvPr id="365" name="楕円 364"/>
        <xdr:cNvSpPr/>
      </xdr:nvSpPr>
      <xdr:spPr>
        <a:xfrm>
          <a:off x="8699500" y="99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142963</xdr:rowOff>
    </xdr:from>
    <xdr:ext cx="534377" cy="259045"/>
    <xdr:sp textlink="">
      <xdr:nvSpPr>
        <xdr:cNvPr id="366" name="テキスト ボックス 365"/>
        <xdr:cNvSpPr txBox="1"/>
      </xdr:nvSpPr>
      <xdr:spPr>
        <a:xfrm>
          <a:off x="8483111" y="1008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79573</xdr:rowOff>
    </xdr:from>
    <xdr:to>
      <xdr:col>41</xdr:col>
      <xdr:colOff>101600</xdr:colOff>
      <xdr:row>57</xdr:row>
      <xdr:rowOff>9723</xdr:rowOff>
    </xdr:to>
    <xdr:sp textlink="">
      <xdr:nvSpPr>
        <xdr:cNvPr id="367" name="楕円 366"/>
        <xdr:cNvSpPr/>
      </xdr:nvSpPr>
      <xdr:spPr>
        <a:xfrm>
          <a:off x="7810500" y="968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26250</xdr:rowOff>
    </xdr:from>
    <xdr:ext cx="534377" cy="259045"/>
    <xdr:sp textlink="">
      <xdr:nvSpPr>
        <xdr:cNvPr id="368" name="テキスト ボックス 367"/>
        <xdr:cNvSpPr txBox="1"/>
      </xdr:nvSpPr>
      <xdr:spPr>
        <a:xfrm>
          <a:off x="7594111" y="945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77074</xdr:rowOff>
    </xdr:from>
    <xdr:to>
      <xdr:col>36</xdr:col>
      <xdr:colOff>165100</xdr:colOff>
      <xdr:row>58</xdr:row>
      <xdr:rowOff>7224</xdr:rowOff>
    </xdr:to>
    <xdr:sp textlink="">
      <xdr:nvSpPr>
        <xdr:cNvPr id="369" name="楕円 368"/>
        <xdr:cNvSpPr/>
      </xdr:nvSpPr>
      <xdr:spPr>
        <a:xfrm>
          <a:off x="6921500" y="984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169801</xdr:rowOff>
    </xdr:from>
    <xdr:ext cx="534377" cy="259045"/>
    <xdr:sp textlink="">
      <xdr:nvSpPr>
        <xdr:cNvPr id="370" name="テキスト ボックス 369"/>
        <xdr:cNvSpPr txBox="1"/>
      </xdr:nvSpPr>
      <xdr:spPr>
        <a:xfrm>
          <a:off x="6705111" y="994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textlink="">
      <xdr:nvSpPr>
        <xdr:cNvPr id="390" name="テキスト ボックス 38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4" name="直線コネクタ 393"/>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textlink="">
      <xdr:nvSpPr>
        <xdr:cNvPr id="395"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6" name="直線コネクタ 395"/>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textlink="">
      <xdr:nvSpPr>
        <xdr:cNvPr id="397"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8" name="直線コネクタ 397"/>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144983</xdr:rowOff>
    </xdr:from>
    <xdr:to>
      <xdr:col>55</xdr:col>
      <xdr:colOff>0</xdr:colOff>
      <xdr:row>78</xdr:row>
      <xdr:rowOff>159435</xdr:rowOff>
    </xdr:to>
    <xdr:cxnSp macro="">
      <xdr:nvCxnSpPr>
        <xdr:cNvPr id="399" name="直線コネクタ 398"/>
        <xdr:cNvCxnSpPr/>
      </xdr:nvCxnSpPr>
      <xdr:spPr>
        <a:xfrm>
          <a:off x="9639300" y="13518083"/>
          <a:ext cx="8382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textlink="">
      <xdr:nvSpPr>
        <xdr:cNvPr id="400" name="普通建設事業費 （ うち新規整備　）平均値テキスト"/>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textlink="">
      <xdr:nvSpPr>
        <xdr:cNvPr id="401" name="フローチャート: 判断 400"/>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144983</xdr:rowOff>
    </xdr:from>
    <xdr:to>
      <xdr:col>50</xdr:col>
      <xdr:colOff>114300</xdr:colOff>
      <xdr:row>78</xdr:row>
      <xdr:rowOff>145593</xdr:rowOff>
    </xdr:to>
    <xdr:cxnSp macro="">
      <xdr:nvCxnSpPr>
        <xdr:cNvPr id="402" name="直線コネクタ 401"/>
        <xdr:cNvCxnSpPr/>
      </xdr:nvCxnSpPr>
      <xdr:spPr>
        <a:xfrm flipV="1">
          <a:off x="8750300" y="1351808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textlink="">
      <xdr:nvSpPr>
        <xdr:cNvPr id="403" name="フローチャート: 判断 402"/>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textlink="">
      <xdr:nvSpPr>
        <xdr:cNvPr id="404" name="テキスト ボックス 403"/>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145593</xdr:rowOff>
    </xdr:from>
    <xdr:to>
      <xdr:col>45</xdr:col>
      <xdr:colOff>177800</xdr:colOff>
      <xdr:row>78</xdr:row>
      <xdr:rowOff>151588</xdr:rowOff>
    </xdr:to>
    <xdr:cxnSp macro="">
      <xdr:nvCxnSpPr>
        <xdr:cNvPr id="405" name="直線コネクタ 404"/>
        <xdr:cNvCxnSpPr/>
      </xdr:nvCxnSpPr>
      <xdr:spPr>
        <a:xfrm flipV="1">
          <a:off x="7861300" y="13518693"/>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textlink="">
      <xdr:nvSpPr>
        <xdr:cNvPr id="406" name="フローチャート: 判断 405"/>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132008</xdr:rowOff>
    </xdr:from>
    <xdr:ext cx="534377" cy="259045"/>
    <xdr:sp textlink="">
      <xdr:nvSpPr>
        <xdr:cNvPr id="407" name="テキスト ボックス 406"/>
        <xdr:cNvSpPr txBox="1"/>
      </xdr:nvSpPr>
      <xdr:spPr>
        <a:xfrm>
          <a:off x="8483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151588</xdr:rowOff>
    </xdr:from>
    <xdr:to>
      <xdr:col>41</xdr:col>
      <xdr:colOff>50800</xdr:colOff>
      <xdr:row>78</xdr:row>
      <xdr:rowOff>155994</xdr:rowOff>
    </xdr:to>
    <xdr:cxnSp macro="">
      <xdr:nvCxnSpPr>
        <xdr:cNvPr id="408" name="直線コネクタ 407"/>
        <xdr:cNvCxnSpPr/>
      </xdr:nvCxnSpPr>
      <xdr:spPr>
        <a:xfrm flipV="1">
          <a:off x="6972300" y="13524688"/>
          <a:ext cx="889000" cy="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textlink="">
      <xdr:nvSpPr>
        <xdr:cNvPr id="409" name="フローチャート: 判断 408"/>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145318</xdr:rowOff>
    </xdr:from>
    <xdr:ext cx="534377" cy="259045"/>
    <xdr:sp textlink="">
      <xdr:nvSpPr>
        <xdr:cNvPr id="410" name="テキスト ボックス 409"/>
        <xdr:cNvSpPr txBox="1"/>
      </xdr:nvSpPr>
      <xdr:spPr>
        <a:xfrm>
          <a:off x="7594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textlink="">
      <xdr:nvSpPr>
        <xdr:cNvPr id="411" name="フローチャート: 判断 410"/>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textlink="">
      <xdr:nvSpPr>
        <xdr:cNvPr id="412" name="テキスト ボックス 411"/>
        <xdr:cNvSpPr txBox="1"/>
      </xdr:nvSpPr>
      <xdr:spPr>
        <a:xfrm>
          <a:off x="6705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108635</xdr:rowOff>
    </xdr:from>
    <xdr:to>
      <xdr:col>55</xdr:col>
      <xdr:colOff>50800</xdr:colOff>
      <xdr:row>79</xdr:row>
      <xdr:rowOff>38785</xdr:rowOff>
    </xdr:to>
    <xdr:sp textlink="">
      <xdr:nvSpPr>
        <xdr:cNvPr id="418" name="楕円 417"/>
        <xdr:cNvSpPr/>
      </xdr:nvSpPr>
      <xdr:spPr>
        <a:xfrm>
          <a:off x="10426700" y="1348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23562</xdr:rowOff>
    </xdr:from>
    <xdr:ext cx="469744" cy="259045"/>
    <xdr:sp textlink="">
      <xdr:nvSpPr>
        <xdr:cNvPr id="419" name="普通建設事業費 （ うち新規整備　）該当値テキスト"/>
        <xdr:cNvSpPr txBox="1"/>
      </xdr:nvSpPr>
      <xdr:spPr>
        <a:xfrm>
          <a:off x="10528300" y="133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94183</xdr:rowOff>
    </xdr:from>
    <xdr:to>
      <xdr:col>50</xdr:col>
      <xdr:colOff>165100</xdr:colOff>
      <xdr:row>79</xdr:row>
      <xdr:rowOff>24333</xdr:rowOff>
    </xdr:to>
    <xdr:sp textlink="">
      <xdr:nvSpPr>
        <xdr:cNvPr id="420" name="楕円 419"/>
        <xdr:cNvSpPr/>
      </xdr:nvSpPr>
      <xdr:spPr>
        <a:xfrm>
          <a:off x="9588500" y="1346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15460</xdr:rowOff>
    </xdr:from>
    <xdr:ext cx="469744" cy="259045"/>
    <xdr:sp textlink="">
      <xdr:nvSpPr>
        <xdr:cNvPr id="421" name="テキスト ボックス 420"/>
        <xdr:cNvSpPr txBox="1"/>
      </xdr:nvSpPr>
      <xdr:spPr>
        <a:xfrm>
          <a:off x="9404428" y="1356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94793</xdr:rowOff>
    </xdr:from>
    <xdr:to>
      <xdr:col>46</xdr:col>
      <xdr:colOff>38100</xdr:colOff>
      <xdr:row>79</xdr:row>
      <xdr:rowOff>24943</xdr:rowOff>
    </xdr:to>
    <xdr:sp textlink="">
      <xdr:nvSpPr>
        <xdr:cNvPr id="422" name="楕円 421"/>
        <xdr:cNvSpPr/>
      </xdr:nvSpPr>
      <xdr:spPr>
        <a:xfrm>
          <a:off x="8699500" y="134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16070</xdr:rowOff>
    </xdr:from>
    <xdr:ext cx="469744" cy="259045"/>
    <xdr:sp textlink="">
      <xdr:nvSpPr>
        <xdr:cNvPr id="423" name="テキスト ボックス 422"/>
        <xdr:cNvSpPr txBox="1"/>
      </xdr:nvSpPr>
      <xdr:spPr>
        <a:xfrm>
          <a:off x="8515428" y="1356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100788</xdr:rowOff>
    </xdr:from>
    <xdr:to>
      <xdr:col>41</xdr:col>
      <xdr:colOff>101600</xdr:colOff>
      <xdr:row>79</xdr:row>
      <xdr:rowOff>30938</xdr:rowOff>
    </xdr:to>
    <xdr:sp textlink="">
      <xdr:nvSpPr>
        <xdr:cNvPr id="424" name="楕円 423"/>
        <xdr:cNvSpPr/>
      </xdr:nvSpPr>
      <xdr:spPr>
        <a:xfrm>
          <a:off x="7810500" y="134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22065</xdr:rowOff>
    </xdr:from>
    <xdr:ext cx="469744" cy="259045"/>
    <xdr:sp textlink="">
      <xdr:nvSpPr>
        <xdr:cNvPr id="425" name="テキスト ボックス 424"/>
        <xdr:cNvSpPr txBox="1"/>
      </xdr:nvSpPr>
      <xdr:spPr>
        <a:xfrm>
          <a:off x="7626428" y="1356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105194</xdr:rowOff>
    </xdr:from>
    <xdr:to>
      <xdr:col>36</xdr:col>
      <xdr:colOff>165100</xdr:colOff>
      <xdr:row>79</xdr:row>
      <xdr:rowOff>35344</xdr:rowOff>
    </xdr:to>
    <xdr:sp textlink="">
      <xdr:nvSpPr>
        <xdr:cNvPr id="426" name="楕円 425"/>
        <xdr:cNvSpPr/>
      </xdr:nvSpPr>
      <xdr:spPr>
        <a:xfrm>
          <a:off x="6921500" y="1347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26471</xdr:rowOff>
    </xdr:from>
    <xdr:ext cx="469744" cy="259045"/>
    <xdr:sp textlink="">
      <xdr:nvSpPr>
        <xdr:cNvPr id="427" name="テキスト ボックス 426"/>
        <xdr:cNvSpPr txBox="1"/>
      </xdr:nvSpPr>
      <xdr:spPr>
        <a:xfrm>
          <a:off x="6737428" y="1357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textlink="">
      <xdr:nvSpPr>
        <xdr:cNvPr id="441" name="テキスト ボックス 44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textlink="">
      <xdr:nvSpPr>
        <xdr:cNvPr id="443" name="テキスト ボックス 44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textlink="">
      <xdr:nvSpPr>
        <xdr:cNvPr id="445" name="テキスト ボックス 44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9" name="直線コネクタ 448"/>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textlink="">
      <xdr:nvSpPr>
        <xdr:cNvPr id="450" name="普通建設事業費 （ うち更新整備　）最小値テキスト"/>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1" name="直線コネクタ 450"/>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textlink="">
      <xdr:nvSpPr>
        <xdr:cNvPr id="452" name="普通建設事業費 （ うち更新整備　）最大値テキスト"/>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3" name="直線コネクタ 452"/>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124544</xdr:rowOff>
    </xdr:from>
    <xdr:to>
      <xdr:col>55</xdr:col>
      <xdr:colOff>0</xdr:colOff>
      <xdr:row>97</xdr:row>
      <xdr:rowOff>121481</xdr:rowOff>
    </xdr:to>
    <xdr:cxnSp macro="">
      <xdr:nvCxnSpPr>
        <xdr:cNvPr id="454" name="直線コネクタ 453"/>
        <xdr:cNvCxnSpPr/>
      </xdr:nvCxnSpPr>
      <xdr:spPr>
        <a:xfrm>
          <a:off x="9639300" y="16583744"/>
          <a:ext cx="838200" cy="16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textlink="">
      <xdr:nvSpPr>
        <xdr:cNvPr id="455" name="普通建設事業費 （ うち更新整備　）平均値テキスト"/>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textlink="">
      <xdr:nvSpPr>
        <xdr:cNvPr id="456" name="フローチャート: 判断 455"/>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124544</xdr:rowOff>
    </xdr:from>
    <xdr:to>
      <xdr:col>50</xdr:col>
      <xdr:colOff>114300</xdr:colOff>
      <xdr:row>97</xdr:row>
      <xdr:rowOff>115582</xdr:rowOff>
    </xdr:to>
    <xdr:cxnSp macro="">
      <xdr:nvCxnSpPr>
        <xdr:cNvPr id="457" name="直線コネクタ 456"/>
        <xdr:cNvCxnSpPr/>
      </xdr:nvCxnSpPr>
      <xdr:spPr>
        <a:xfrm flipV="1">
          <a:off x="8750300" y="16583744"/>
          <a:ext cx="889000" cy="16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textlink="">
      <xdr:nvSpPr>
        <xdr:cNvPr id="458" name="フローチャート: 判断 457"/>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textlink="">
      <xdr:nvSpPr>
        <xdr:cNvPr id="459" name="テキスト ボックス 458"/>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53907</xdr:rowOff>
    </xdr:from>
    <xdr:to>
      <xdr:col>45</xdr:col>
      <xdr:colOff>177800</xdr:colOff>
      <xdr:row>97</xdr:row>
      <xdr:rowOff>115582</xdr:rowOff>
    </xdr:to>
    <xdr:cxnSp macro="">
      <xdr:nvCxnSpPr>
        <xdr:cNvPr id="460" name="直線コネクタ 459"/>
        <xdr:cNvCxnSpPr/>
      </xdr:nvCxnSpPr>
      <xdr:spPr>
        <a:xfrm>
          <a:off x="7861300" y="15827307"/>
          <a:ext cx="889000" cy="9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textlink="">
      <xdr:nvSpPr>
        <xdr:cNvPr id="461" name="フローチャート: 判断 460"/>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64929</xdr:rowOff>
    </xdr:from>
    <xdr:ext cx="534377" cy="259045"/>
    <xdr:sp textlink="">
      <xdr:nvSpPr>
        <xdr:cNvPr id="462" name="テキスト ボックス 461"/>
        <xdr:cNvSpPr txBox="1"/>
      </xdr:nvSpPr>
      <xdr:spPr>
        <a:xfrm>
          <a:off x="8483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53907</xdr:rowOff>
    </xdr:from>
    <xdr:to>
      <xdr:col>41</xdr:col>
      <xdr:colOff>50800</xdr:colOff>
      <xdr:row>95</xdr:row>
      <xdr:rowOff>131105</xdr:rowOff>
    </xdr:to>
    <xdr:cxnSp macro="">
      <xdr:nvCxnSpPr>
        <xdr:cNvPr id="463" name="直線コネクタ 462"/>
        <xdr:cNvCxnSpPr/>
      </xdr:nvCxnSpPr>
      <xdr:spPr>
        <a:xfrm flipV="1">
          <a:off x="6972300" y="15827307"/>
          <a:ext cx="889000" cy="59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textlink="">
      <xdr:nvSpPr>
        <xdr:cNvPr id="464" name="フローチャート: 判断 463"/>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13332</xdr:rowOff>
    </xdr:from>
    <xdr:ext cx="534377" cy="259045"/>
    <xdr:sp textlink="">
      <xdr:nvSpPr>
        <xdr:cNvPr id="465" name="テキスト ボックス 464"/>
        <xdr:cNvSpPr txBox="1"/>
      </xdr:nvSpPr>
      <xdr:spPr>
        <a:xfrm>
          <a:off x="7594111" y="164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textlink="">
      <xdr:nvSpPr>
        <xdr:cNvPr id="466" name="フローチャート: 判断 465"/>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20235</xdr:rowOff>
    </xdr:from>
    <xdr:ext cx="534377" cy="259045"/>
    <xdr:sp textlink="">
      <xdr:nvSpPr>
        <xdr:cNvPr id="467" name="テキスト ボックス 466"/>
        <xdr:cNvSpPr txBox="1"/>
      </xdr:nvSpPr>
      <xdr:spPr>
        <a:xfrm>
          <a:off x="6705111" y="164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70681</xdr:rowOff>
    </xdr:from>
    <xdr:to>
      <xdr:col>55</xdr:col>
      <xdr:colOff>50800</xdr:colOff>
      <xdr:row>98</xdr:row>
      <xdr:rowOff>831</xdr:rowOff>
    </xdr:to>
    <xdr:sp textlink="">
      <xdr:nvSpPr>
        <xdr:cNvPr id="473" name="楕円 472"/>
        <xdr:cNvSpPr/>
      </xdr:nvSpPr>
      <xdr:spPr>
        <a:xfrm>
          <a:off x="10426700" y="1670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157058</xdr:rowOff>
    </xdr:from>
    <xdr:ext cx="469744" cy="259045"/>
    <xdr:sp textlink="">
      <xdr:nvSpPr>
        <xdr:cNvPr id="474" name="普通建設事業費 （ うち更新整備　）該当値テキスト"/>
        <xdr:cNvSpPr txBox="1"/>
      </xdr:nvSpPr>
      <xdr:spPr>
        <a:xfrm>
          <a:off x="10528300" y="1661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73744</xdr:rowOff>
    </xdr:from>
    <xdr:to>
      <xdr:col>50</xdr:col>
      <xdr:colOff>165100</xdr:colOff>
      <xdr:row>97</xdr:row>
      <xdr:rowOff>3894</xdr:rowOff>
    </xdr:to>
    <xdr:sp textlink="">
      <xdr:nvSpPr>
        <xdr:cNvPr id="475" name="楕円 474"/>
        <xdr:cNvSpPr/>
      </xdr:nvSpPr>
      <xdr:spPr>
        <a:xfrm>
          <a:off x="9588500" y="165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166471</xdr:rowOff>
    </xdr:from>
    <xdr:ext cx="534377" cy="259045"/>
    <xdr:sp textlink="">
      <xdr:nvSpPr>
        <xdr:cNvPr id="476" name="テキスト ボックス 475"/>
        <xdr:cNvSpPr txBox="1"/>
      </xdr:nvSpPr>
      <xdr:spPr>
        <a:xfrm>
          <a:off x="9372111" y="1662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64782</xdr:rowOff>
    </xdr:from>
    <xdr:to>
      <xdr:col>46</xdr:col>
      <xdr:colOff>38100</xdr:colOff>
      <xdr:row>97</xdr:row>
      <xdr:rowOff>166382</xdr:rowOff>
    </xdr:to>
    <xdr:sp textlink="">
      <xdr:nvSpPr>
        <xdr:cNvPr id="477" name="楕円 476"/>
        <xdr:cNvSpPr/>
      </xdr:nvSpPr>
      <xdr:spPr>
        <a:xfrm>
          <a:off x="8699500" y="166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157509</xdr:rowOff>
    </xdr:from>
    <xdr:ext cx="469744" cy="259045"/>
    <xdr:sp textlink="">
      <xdr:nvSpPr>
        <xdr:cNvPr id="478" name="テキスト ボックス 477"/>
        <xdr:cNvSpPr txBox="1"/>
      </xdr:nvSpPr>
      <xdr:spPr>
        <a:xfrm>
          <a:off x="8515428" y="1678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3107</xdr:rowOff>
    </xdr:from>
    <xdr:to>
      <xdr:col>41</xdr:col>
      <xdr:colOff>101600</xdr:colOff>
      <xdr:row>92</xdr:row>
      <xdr:rowOff>104707</xdr:rowOff>
    </xdr:to>
    <xdr:sp textlink="">
      <xdr:nvSpPr>
        <xdr:cNvPr id="479" name="楕円 478"/>
        <xdr:cNvSpPr/>
      </xdr:nvSpPr>
      <xdr:spPr>
        <a:xfrm>
          <a:off x="7810500" y="1577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121234</xdr:rowOff>
    </xdr:from>
    <xdr:ext cx="534377" cy="259045"/>
    <xdr:sp textlink="">
      <xdr:nvSpPr>
        <xdr:cNvPr id="480" name="テキスト ボックス 479"/>
        <xdr:cNvSpPr txBox="1"/>
      </xdr:nvSpPr>
      <xdr:spPr>
        <a:xfrm>
          <a:off x="7594111" y="1555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80305</xdr:rowOff>
    </xdr:from>
    <xdr:to>
      <xdr:col>36</xdr:col>
      <xdr:colOff>165100</xdr:colOff>
      <xdr:row>96</xdr:row>
      <xdr:rowOff>10455</xdr:rowOff>
    </xdr:to>
    <xdr:sp textlink="">
      <xdr:nvSpPr>
        <xdr:cNvPr id="481" name="楕円 480"/>
        <xdr:cNvSpPr/>
      </xdr:nvSpPr>
      <xdr:spPr>
        <a:xfrm>
          <a:off x="6921500" y="1636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26982</xdr:rowOff>
    </xdr:from>
    <xdr:ext cx="534377" cy="259045"/>
    <xdr:sp textlink="">
      <xdr:nvSpPr>
        <xdr:cNvPr id="482" name="テキスト ボックス 481"/>
        <xdr:cNvSpPr txBox="1"/>
      </xdr:nvSpPr>
      <xdr:spPr>
        <a:xfrm>
          <a:off x="6705111" y="1614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textlink="">
      <xdr:nvSpPr>
        <xdr:cNvPr id="502" name="テキスト ボックス 50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textlink="">
      <xdr:nvSpPr>
        <xdr:cNvPr id="509"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147320</xdr:rowOff>
    </xdr:from>
    <xdr:to>
      <xdr:col>85</xdr:col>
      <xdr:colOff>127000</xdr:colOff>
      <xdr:row>38</xdr:row>
      <xdr:rowOff>131826</xdr:rowOff>
    </xdr:to>
    <xdr:cxnSp macro="">
      <xdr:nvCxnSpPr>
        <xdr:cNvPr id="511" name="直線コネクタ 510"/>
        <xdr:cNvCxnSpPr/>
      </xdr:nvCxnSpPr>
      <xdr:spPr>
        <a:xfrm flipV="1">
          <a:off x="15481300" y="6490970"/>
          <a:ext cx="838200" cy="15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54119</xdr:rowOff>
    </xdr:from>
    <xdr:ext cx="378565" cy="259045"/>
    <xdr:sp textlink="">
      <xdr:nvSpPr>
        <xdr:cNvPr id="512" name="災害復旧事業費平均値テキスト"/>
        <xdr:cNvSpPr txBox="1"/>
      </xdr:nvSpPr>
      <xdr:spPr>
        <a:xfrm>
          <a:off x="16370300" y="6569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textlink="">
      <xdr:nvSpPr>
        <xdr:cNvPr id="513" name="フローチャート: 判断 512"/>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151892</xdr:rowOff>
    </xdr:from>
    <xdr:to>
      <xdr:col>81</xdr:col>
      <xdr:colOff>50800</xdr:colOff>
      <xdr:row>38</xdr:row>
      <xdr:rowOff>131826</xdr:rowOff>
    </xdr:to>
    <xdr:cxnSp macro="">
      <xdr:nvCxnSpPr>
        <xdr:cNvPr id="514" name="直線コネクタ 513"/>
        <xdr:cNvCxnSpPr/>
      </xdr:nvCxnSpPr>
      <xdr:spPr>
        <a:xfrm>
          <a:off x="14592300" y="5981192"/>
          <a:ext cx="889000" cy="6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textlink="">
      <xdr:nvSpPr>
        <xdr:cNvPr id="515" name="フローチャート: 判断 514"/>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textlink="">
      <xdr:nvSpPr>
        <xdr:cNvPr id="516" name="テキスト ボックス 515"/>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151892</xdr:rowOff>
    </xdr:from>
    <xdr:to>
      <xdr:col>76</xdr:col>
      <xdr:colOff>114300</xdr:colOff>
      <xdr:row>35</xdr:row>
      <xdr:rowOff>163703</xdr:rowOff>
    </xdr:to>
    <xdr:cxnSp macro="">
      <xdr:nvCxnSpPr>
        <xdr:cNvPr id="517" name="直線コネクタ 516"/>
        <xdr:cNvCxnSpPr/>
      </xdr:nvCxnSpPr>
      <xdr:spPr>
        <a:xfrm flipV="1">
          <a:off x="13703300" y="5981192"/>
          <a:ext cx="889000" cy="18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textlink="">
      <xdr:nvSpPr>
        <xdr:cNvPr id="518" name="フローチャート: 判断 517"/>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98442</xdr:rowOff>
    </xdr:from>
    <xdr:ext cx="469744" cy="259045"/>
    <xdr:sp textlink="">
      <xdr:nvSpPr>
        <xdr:cNvPr id="519" name="テキスト ボックス 518"/>
        <xdr:cNvSpPr txBox="1"/>
      </xdr:nvSpPr>
      <xdr:spPr>
        <a:xfrm>
          <a:off x="14357428" y="66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163703</xdr:rowOff>
    </xdr:from>
    <xdr:to>
      <xdr:col>71</xdr:col>
      <xdr:colOff>177800</xdr:colOff>
      <xdr:row>39</xdr:row>
      <xdr:rowOff>30861</xdr:rowOff>
    </xdr:to>
    <xdr:cxnSp macro="">
      <xdr:nvCxnSpPr>
        <xdr:cNvPr id="520" name="直線コネクタ 519"/>
        <xdr:cNvCxnSpPr/>
      </xdr:nvCxnSpPr>
      <xdr:spPr>
        <a:xfrm flipV="1">
          <a:off x="12814300" y="6164453"/>
          <a:ext cx="889000" cy="55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textlink="">
      <xdr:nvSpPr>
        <xdr:cNvPr id="521" name="フローチャート: 判断 520"/>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79011</xdr:rowOff>
    </xdr:from>
    <xdr:ext cx="469744" cy="259045"/>
    <xdr:sp textlink="">
      <xdr:nvSpPr>
        <xdr:cNvPr id="522" name="テキスト ボックス 521"/>
        <xdr:cNvSpPr txBox="1"/>
      </xdr:nvSpPr>
      <xdr:spPr>
        <a:xfrm>
          <a:off x="13468428" y="659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textlink="">
      <xdr:nvSpPr>
        <xdr:cNvPr id="523" name="フローチャート: 判断 522"/>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textlink="">
      <xdr:nvSpPr>
        <xdr:cNvPr id="524" name="テキスト ボックス 523"/>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96520</xdr:rowOff>
    </xdr:from>
    <xdr:to>
      <xdr:col>85</xdr:col>
      <xdr:colOff>177800</xdr:colOff>
      <xdr:row>38</xdr:row>
      <xdr:rowOff>26670</xdr:rowOff>
    </xdr:to>
    <xdr:sp textlink="">
      <xdr:nvSpPr>
        <xdr:cNvPr id="530" name="楕円 529"/>
        <xdr:cNvSpPr/>
      </xdr:nvSpPr>
      <xdr:spPr>
        <a:xfrm>
          <a:off x="162687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119397</xdr:rowOff>
    </xdr:from>
    <xdr:ext cx="469744" cy="259045"/>
    <xdr:sp textlink="">
      <xdr:nvSpPr>
        <xdr:cNvPr id="531" name="災害復旧事業費該当値テキスト"/>
        <xdr:cNvSpPr txBox="1"/>
      </xdr:nvSpPr>
      <xdr:spPr>
        <a:xfrm>
          <a:off x="16370300"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81026</xdr:rowOff>
    </xdr:from>
    <xdr:to>
      <xdr:col>81</xdr:col>
      <xdr:colOff>101600</xdr:colOff>
      <xdr:row>39</xdr:row>
      <xdr:rowOff>11176</xdr:rowOff>
    </xdr:to>
    <xdr:sp textlink="">
      <xdr:nvSpPr>
        <xdr:cNvPr id="532" name="楕円 531"/>
        <xdr:cNvSpPr/>
      </xdr:nvSpPr>
      <xdr:spPr>
        <a:xfrm>
          <a:off x="15430500" y="659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2303</xdr:rowOff>
    </xdr:from>
    <xdr:ext cx="378565" cy="259045"/>
    <xdr:sp textlink="">
      <xdr:nvSpPr>
        <xdr:cNvPr id="533" name="テキスト ボックス 532"/>
        <xdr:cNvSpPr txBox="1"/>
      </xdr:nvSpPr>
      <xdr:spPr>
        <a:xfrm>
          <a:off x="15292017" y="6688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101092</xdr:rowOff>
    </xdr:from>
    <xdr:to>
      <xdr:col>76</xdr:col>
      <xdr:colOff>165100</xdr:colOff>
      <xdr:row>35</xdr:row>
      <xdr:rowOff>31242</xdr:rowOff>
    </xdr:to>
    <xdr:sp textlink="">
      <xdr:nvSpPr>
        <xdr:cNvPr id="534" name="楕円 533"/>
        <xdr:cNvSpPr/>
      </xdr:nvSpPr>
      <xdr:spPr>
        <a:xfrm>
          <a:off x="14541500" y="59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47769</xdr:rowOff>
    </xdr:from>
    <xdr:ext cx="469744" cy="259045"/>
    <xdr:sp textlink="">
      <xdr:nvSpPr>
        <xdr:cNvPr id="535" name="テキスト ボックス 534"/>
        <xdr:cNvSpPr txBox="1"/>
      </xdr:nvSpPr>
      <xdr:spPr>
        <a:xfrm>
          <a:off x="14357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112903</xdr:rowOff>
    </xdr:from>
    <xdr:to>
      <xdr:col>72</xdr:col>
      <xdr:colOff>38100</xdr:colOff>
      <xdr:row>36</xdr:row>
      <xdr:rowOff>43053</xdr:rowOff>
    </xdr:to>
    <xdr:sp textlink="">
      <xdr:nvSpPr>
        <xdr:cNvPr id="536" name="楕円 535"/>
        <xdr:cNvSpPr/>
      </xdr:nvSpPr>
      <xdr:spPr>
        <a:xfrm>
          <a:off x="13652500" y="611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59580</xdr:rowOff>
    </xdr:from>
    <xdr:ext cx="469744" cy="259045"/>
    <xdr:sp textlink="">
      <xdr:nvSpPr>
        <xdr:cNvPr id="537" name="テキスト ボックス 536"/>
        <xdr:cNvSpPr txBox="1"/>
      </xdr:nvSpPr>
      <xdr:spPr>
        <a:xfrm>
          <a:off x="13468428" y="588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151511</xdr:rowOff>
    </xdr:from>
    <xdr:to>
      <xdr:col>67</xdr:col>
      <xdr:colOff>101600</xdr:colOff>
      <xdr:row>39</xdr:row>
      <xdr:rowOff>81661</xdr:rowOff>
    </xdr:to>
    <xdr:sp textlink="">
      <xdr:nvSpPr>
        <xdr:cNvPr id="538" name="楕円 537"/>
        <xdr:cNvSpPr/>
      </xdr:nvSpPr>
      <xdr:spPr>
        <a:xfrm>
          <a:off x="12763500" y="66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72788</xdr:rowOff>
    </xdr:from>
    <xdr:ext cx="378565" cy="259045"/>
    <xdr:sp textlink="">
      <xdr:nvSpPr>
        <xdr:cNvPr id="539" name="テキスト ボックス 538"/>
        <xdr:cNvSpPr txBox="1"/>
      </xdr:nvSpPr>
      <xdr:spPr>
        <a:xfrm>
          <a:off x="12625017" y="675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textlink="">
      <xdr:nvSpPr>
        <xdr:cNvPr id="604" name="テキスト ボックス 60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textlink="">
      <xdr:nvSpPr>
        <xdr:cNvPr id="606" name="テキスト ボックス 60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textlink="">
      <xdr:nvSpPr>
        <xdr:cNvPr id="608" name="テキスト ボックス 60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textlink="">
      <xdr:nvSpPr>
        <xdr:cNvPr id="613"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textlink="">
      <xdr:nvSpPr>
        <xdr:cNvPr id="615"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105963</xdr:rowOff>
    </xdr:from>
    <xdr:to>
      <xdr:col>85</xdr:col>
      <xdr:colOff>127000</xdr:colOff>
      <xdr:row>76</xdr:row>
      <xdr:rowOff>110249</xdr:rowOff>
    </xdr:to>
    <xdr:cxnSp macro="">
      <xdr:nvCxnSpPr>
        <xdr:cNvPr id="617" name="直線コネクタ 616"/>
        <xdr:cNvCxnSpPr/>
      </xdr:nvCxnSpPr>
      <xdr:spPr>
        <a:xfrm>
          <a:off x="15481300" y="13136163"/>
          <a:ext cx="8382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textlink="">
      <xdr:nvSpPr>
        <xdr:cNvPr id="618" name="公債費平均値テキスト"/>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textlink="">
      <xdr:nvSpPr>
        <xdr:cNvPr id="619" name="フローチャート: 判断 618"/>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85522</xdr:rowOff>
    </xdr:from>
    <xdr:to>
      <xdr:col>81</xdr:col>
      <xdr:colOff>50800</xdr:colOff>
      <xdr:row>76</xdr:row>
      <xdr:rowOff>105963</xdr:rowOff>
    </xdr:to>
    <xdr:cxnSp macro="">
      <xdr:nvCxnSpPr>
        <xdr:cNvPr id="620" name="直線コネクタ 619"/>
        <xdr:cNvCxnSpPr/>
      </xdr:nvCxnSpPr>
      <xdr:spPr>
        <a:xfrm>
          <a:off x="14592300" y="13115722"/>
          <a:ext cx="8890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textlink="">
      <xdr:nvSpPr>
        <xdr:cNvPr id="621" name="フローチャート: 判断 620"/>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textlink="">
      <xdr:nvSpPr>
        <xdr:cNvPr id="622" name="テキスト ボックス 621"/>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83979</xdr:rowOff>
    </xdr:from>
    <xdr:to>
      <xdr:col>76</xdr:col>
      <xdr:colOff>114300</xdr:colOff>
      <xdr:row>76</xdr:row>
      <xdr:rowOff>85522</xdr:rowOff>
    </xdr:to>
    <xdr:cxnSp macro="">
      <xdr:nvCxnSpPr>
        <xdr:cNvPr id="623" name="直線コネクタ 622"/>
        <xdr:cNvCxnSpPr/>
      </xdr:nvCxnSpPr>
      <xdr:spPr>
        <a:xfrm>
          <a:off x="13703300" y="13114179"/>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textlink="">
      <xdr:nvSpPr>
        <xdr:cNvPr id="624" name="フローチャート: 判断 623"/>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20985</xdr:rowOff>
    </xdr:from>
    <xdr:ext cx="534377" cy="259045"/>
    <xdr:sp textlink="">
      <xdr:nvSpPr>
        <xdr:cNvPr id="625" name="テキスト ボックス 624"/>
        <xdr:cNvSpPr txBox="1"/>
      </xdr:nvSpPr>
      <xdr:spPr>
        <a:xfrm>
          <a:off x="14325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3683</xdr:rowOff>
    </xdr:from>
    <xdr:to>
      <xdr:col>71</xdr:col>
      <xdr:colOff>177800</xdr:colOff>
      <xdr:row>76</xdr:row>
      <xdr:rowOff>83979</xdr:rowOff>
    </xdr:to>
    <xdr:cxnSp macro="">
      <xdr:nvCxnSpPr>
        <xdr:cNvPr id="626" name="直線コネクタ 625"/>
        <xdr:cNvCxnSpPr/>
      </xdr:nvCxnSpPr>
      <xdr:spPr>
        <a:xfrm>
          <a:off x="12814300" y="13033883"/>
          <a:ext cx="889000" cy="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textlink="">
      <xdr:nvSpPr>
        <xdr:cNvPr id="627" name="フローチャート: 判断 626"/>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2202</xdr:rowOff>
    </xdr:from>
    <xdr:ext cx="534377" cy="259045"/>
    <xdr:sp textlink="">
      <xdr:nvSpPr>
        <xdr:cNvPr id="628" name="テキスト ボックス 627"/>
        <xdr:cNvSpPr txBox="1"/>
      </xdr:nvSpPr>
      <xdr:spPr>
        <a:xfrm>
          <a:off x="13436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textlink="">
      <xdr:nvSpPr>
        <xdr:cNvPr id="629" name="フローチャート: 判断 628"/>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159497</xdr:rowOff>
    </xdr:from>
    <xdr:ext cx="534377" cy="259045"/>
    <xdr:sp textlink="">
      <xdr:nvSpPr>
        <xdr:cNvPr id="630" name="テキスト ボックス 629"/>
        <xdr:cNvSpPr txBox="1"/>
      </xdr:nvSpPr>
      <xdr:spPr>
        <a:xfrm>
          <a:off x="12547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59449</xdr:rowOff>
    </xdr:from>
    <xdr:to>
      <xdr:col>85</xdr:col>
      <xdr:colOff>177800</xdr:colOff>
      <xdr:row>76</xdr:row>
      <xdr:rowOff>161049</xdr:rowOff>
    </xdr:to>
    <xdr:sp textlink="">
      <xdr:nvSpPr>
        <xdr:cNvPr id="636" name="楕円 635"/>
        <xdr:cNvSpPr/>
      </xdr:nvSpPr>
      <xdr:spPr>
        <a:xfrm>
          <a:off x="16268700" y="130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37876</xdr:rowOff>
    </xdr:from>
    <xdr:ext cx="534377" cy="259045"/>
    <xdr:sp textlink="">
      <xdr:nvSpPr>
        <xdr:cNvPr id="637" name="公債費該当値テキスト"/>
        <xdr:cNvSpPr txBox="1"/>
      </xdr:nvSpPr>
      <xdr:spPr>
        <a:xfrm>
          <a:off x="16370300" y="1306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55163</xdr:rowOff>
    </xdr:from>
    <xdr:to>
      <xdr:col>81</xdr:col>
      <xdr:colOff>101600</xdr:colOff>
      <xdr:row>76</xdr:row>
      <xdr:rowOff>156763</xdr:rowOff>
    </xdr:to>
    <xdr:sp textlink="">
      <xdr:nvSpPr>
        <xdr:cNvPr id="638" name="楕円 637"/>
        <xdr:cNvSpPr/>
      </xdr:nvSpPr>
      <xdr:spPr>
        <a:xfrm>
          <a:off x="15430500" y="1308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147890</xdr:rowOff>
    </xdr:from>
    <xdr:ext cx="534377" cy="259045"/>
    <xdr:sp textlink="">
      <xdr:nvSpPr>
        <xdr:cNvPr id="639" name="テキスト ボックス 638"/>
        <xdr:cNvSpPr txBox="1"/>
      </xdr:nvSpPr>
      <xdr:spPr>
        <a:xfrm>
          <a:off x="15214111" y="1317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34722</xdr:rowOff>
    </xdr:from>
    <xdr:to>
      <xdr:col>76</xdr:col>
      <xdr:colOff>165100</xdr:colOff>
      <xdr:row>76</xdr:row>
      <xdr:rowOff>136322</xdr:rowOff>
    </xdr:to>
    <xdr:sp textlink="">
      <xdr:nvSpPr>
        <xdr:cNvPr id="640" name="楕円 639"/>
        <xdr:cNvSpPr/>
      </xdr:nvSpPr>
      <xdr:spPr>
        <a:xfrm>
          <a:off x="14541500" y="130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127449</xdr:rowOff>
    </xdr:from>
    <xdr:ext cx="534377" cy="259045"/>
    <xdr:sp textlink="">
      <xdr:nvSpPr>
        <xdr:cNvPr id="641" name="テキスト ボックス 640"/>
        <xdr:cNvSpPr txBox="1"/>
      </xdr:nvSpPr>
      <xdr:spPr>
        <a:xfrm>
          <a:off x="14325111" y="131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33179</xdr:rowOff>
    </xdr:from>
    <xdr:to>
      <xdr:col>72</xdr:col>
      <xdr:colOff>38100</xdr:colOff>
      <xdr:row>76</xdr:row>
      <xdr:rowOff>134779</xdr:rowOff>
    </xdr:to>
    <xdr:sp textlink="">
      <xdr:nvSpPr>
        <xdr:cNvPr id="642" name="楕円 641"/>
        <xdr:cNvSpPr/>
      </xdr:nvSpPr>
      <xdr:spPr>
        <a:xfrm>
          <a:off x="13652500" y="130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125906</xdr:rowOff>
    </xdr:from>
    <xdr:ext cx="534377" cy="259045"/>
    <xdr:sp textlink="">
      <xdr:nvSpPr>
        <xdr:cNvPr id="643" name="テキスト ボックス 642"/>
        <xdr:cNvSpPr txBox="1"/>
      </xdr:nvSpPr>
      <xdr:spPr>
        <a:xfrm>
          <a:off x="13436111" y="1315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124333</xdr:rowOff>
    </xdr:from>
    <xdr:to>
      <xdr:col>67</xdr:col>
      <xdr:colOff>101600</xdr:colOff>
      <xdr:row>76</xdr:row>
      <xdr:rowOff>54483</xdr:rowOff>
    </xdr:to>
    <xdr:sp textlink="">
      <xdr:nvSpPr>
        <xdr:cNvPr id="644" name="楕円 643"/>
        <xdr:cNvSpPr/>
      </xdr:nvSpPr>
      <xdr:spPr>
        <a:xfrm>
          <a:off x="12763500" y="129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45610</xdr:rowOff>
    </xdr:from>
    <xdr:ext cx="534377" cy="259045"/>
    <xdr:sp textlink="">
      <xdr:nvSpPr>
        <xdr:cNvPr id="645" name="テキスト ボックス 644"/>
        <xdr:cNvSpPr txBox="1"/>
      </xdr:nvSpPr>
      <xdr:spPr>
        <a:xfrm>
          <a:off x="12547111" y="130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textlink="">
      <xdr:nvSpPr>
        <xdr:cNvPr id="670"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textlink="">
      <xdr:nvSpPr>
        <xdr:cNvPr id="672"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75476</xdr:rowOff>
    </xdr:from>
    <xdr:to>
      <xdr:col>85</xdr:col>
      <xdr:colOff>127000</xdr:colOff>
      <xdr:row>98</xdr:row>
      <xdr:rowOff>93269</xdr:rowOff>
    </xdr:to>
    <xdr:cxnSp macro="">
      <xdr:nvCxnSpPr>
        <xdr:cNvPr id="674" name="直線コネクタ 673"/>
        <xdr:cNvCxnSpPr/>
      </xdr:nvCxnSpPr>
      <xdr:spPr>
        <a:xfrm flipV="1">
          <a:off x="15481300" y="16706126"/>
          <a:ext cx="838200" cy="18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40175</xdr:rowOff>
    </xdr:from>
    <xdr:ext cx="534377" cy="259045"/>
    <xdr:sp textlink="">
      <xdr:nvSpPr>
        <xdr:cNvPr id="675" name="積立金平均値テキスト"/>
        <xdr:cNvSpPr txBox="1"/>
      </xdr:nvSpPr>
      <xdr:spPr>
        <a:xfrm>
          <a:off x="16370300" y="1667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textlink="">
      <xdr:nvSpPr>
        <xdr:cNvPr id="676" name="フローチャート: 判断 675"/>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18123</xdr:rowOff>
    </xdr:from>
    <xdr:to>
      <xdr:col>81</xdr:col>
      <xdr:colOff>50800</xdr:colOff>
      <xdr:row>98</xdr:row>
      <xdr:rowOff>93269</xdr:rowOff>
    </xdr:to>
    <xdr:cxnSp macro="">
      <xdr:nvCxnSpPr>
        <xdr:cNvPr id="677" name="直線コネクタ 676"/>
        <xdr:cNvCxnSpPr/>
      </xdr:nvCxnSpPr>
      <xdr:spPr>
        <a:xfrm>
          <a:off x="14592300" y="16820223"/>
          <a:ext cx="889000" cy="7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textlink="">
      <xdr:nvSpPr>
        <xdr:cNvPr id="678" name="フローチャート: 判断 677"/>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textlink="">
      <xdr:nvSpPr>
        <xdr:cNvPr id="679" name="テキスト ボックス 678"/>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18123</xdr:rowOff>
    </xdr:from>
    <xdr:to>
      <xdr:col>76</xdr:col>
      <xdr:colOff>114300</xdr:colOff>
      <xdr:row>98</xdr:row>
      <xdr:rowOff>108445</xdr:rowOff>
    </xdr:to>
    <xdr:cxnSp macro="">
      <xdr:nvCxnSpPr>
        <xdr:cNvPr id="680" name="直線コネクタ 679"/>
        <xdr:cNvCxnSpPr/>
      </xdr:nvCxnSpPr>
      <xdr:spPr>
        <a:xfrm flipV="1">
          <a:off x="13703300" y="16820223"/>
          <a:ext cx="889000" cy="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textlink="">
      <xdr:nvSpPr>
        <xdr:cNvPr id="681" name="フローチャート: 判断 680"/>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86110</xdr:rowOff>
    </xdr:from>
    <xdr:ext cx="534377" cy="259045"/>
    <xdr:sp textlink="">
      <xdr:nvSpPr>
        <xdr:cNvPr id="682" name="テキスト ボックス 681"/>
        <xdr:cNvSpPr txBox="1"/>
      </xdr:nvSpPr>
      <xdr:spPr>
        <a:xfrm>
          <a:off x="14325111" y="1688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8559</xdr:rowOff>
    </xdr:from>
    <xdr:to>
      <xdr:col>71</xdr:col>
      <xdr:colOff>177800</xdr:colOff>
      <xdr:row>98</xdr:row>
      <xdr:rowOff>108445</xdr:rowOff>
    </xdr:to>
    <xdr:cxnSp macro="">
      <xdr:nvCxnSpPr>
        <xdr:cNvPr id="683" name="直線コネクタ 682"/>
        <xdr:cNvCxnSpPr/>
      </xdr:nvCxnSpPr>
      <xdr:spPr>
        <a:xfrm>
          <a:off x="12814300" y="16810659"/>
          <a:ext cx="889000" cy="9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textlink="">
      <xdr:nvSpPr>
        <xdr:cNvPr id="684" name="フローチャート: 判断 683"/>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textlink="">
      <xdr:nvSpPr>
        <xdr:cNvPr id="685" name="テキスト ボックス 684"/>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textlink="">
      <xdr:nvSpPr>
        <xdr:cNvPr id="686" name="フローチャート: 判断 685"/>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88727</xdr:rowOff>
    </xdr:from>
    <xdr:ext cx="534377" cy="259045"/>
    <xdr:sp textlink="">
      <xdr:nvSpPr>
        <xdr:cNvPr id="687" name="テキスト ボックス 686"/>
        <xdr:cNvSpPr txBox="1"/>
      </xdr:nvSpPr>
      <xdr:spPr>
        <a:xfrm>
          <a:off x="12547111" y="1689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24676</xdr:rowOff>
    </xdr:from>
    <xdr:to>
      <xdr:col>85</xdr:col>
      <xdr:colOff>177800</xdr:colOff>
      <xdr:row>97</xdr:row>
      <xdr:rowOff>126276</xdr:rowOff>
    </xdr:to>
    <xdr:sp textlink="">
      <xdr:nvSpPr>
        <xdr:cNvPr id="693" name="楕円 692"/>
        <xdr:cNvSpPr/>
      </xdr:nvSpPr>
      <xdr:spPr>
        <a:xfrm>
          <a:off x="16268700" y="166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47553</xdr:rowOff>
    </xdr:from>
    <xdr:ext cx="534377" cy="259045"/>
    <xdr:sp textlink="">
      <xdr:nvSpPr>
        <xdr:cNvPr id="694" name="積立金該当値テキスト"/>
        <xdr:cNvSpPr txBox="1"/>
      </xdr:nvSpPr>
      <xdr:spPr>
        <a:xfrm>
          <a:off x="16370300" y="1650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42469</xdr:rowOff>
    </xdr:from>
    <xdr:to>
      <xdr:col>81</xdr:col>
      <xdr:colOff>101600</xdr:colOff>
      <xdr:row>98</xdr:row>
      <xdr:rowOff>144069</xdr:rowOff>
    </xdr:to>
    <xdr:sp textlink="">
      <xdr:nvSpPr>
        <xdr:cNvPr id="695" name="楕円 694"/>
        <xdr:cNvSpPr/>
      </xdr:nvSpPr>
      <xdr:spPr>
        <a:xfrm>
          <a:off x="15430500" y="168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135196</xdr:rowOff>
    </xdr:from>
    <xdr:ext cx="469744" cy="259045"/>
    <xdr:sp textlink="">
      <xdr:nvSpPr>
        <xdr:cNvPr id="696" name="テキスト ボックス 695"/>
        <xdr:cNvSpPr txBox="1"/>
      </xdr:nvSpPr>
      <xdr:spPr>
        <a:xfrm>
          <a:off x="15246428" y="1693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138773</xdr:rowOff>
    </xdr:from>
    <xdr:to>
      <xdr:col>76</xdr:col>
      <xdr:colOff>165100</xdr:colOff>
      <xdr:row>98</xdr:row>
      <xdr:rowOff>68923</xdr:rowOff>
    </xdr:to>
    <xdr:sp textlink="">
      <xdr:nvSpPr>
        <xdr:cNvPr id="697" name="楕円 696"/>
        <xdr:cNvSpPr/>
      </xdr:nvSpPr>
      <xdr:spPr>
        <a:xfrm>
          <a:off x="14541500" y="167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85450</xdr:rowOff>
    </xdr:from>
    <xdr:ext cx="534377" cy="259045"/>
    <xdr:sp textlink="">
      <xdr:nvSpPr>
        <xdr:cNvPr id="698" name="テキスト ボックス 697"/>
        <xdr:cNvSpPr txBox="1"/>
      </xdr:nvSpPr>
      <xdr:spPr>
        <a:xfrm>
          <a:off x="14325111" y="1654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57645</xdr:rowOff>
    </xdr:from>
    <xdr:to>
      <xdr:col>72</xdr:col>
      <xdr:colOff>38100</xdr:colOff>
      <xdr:row>98</xdr:row>
      <xdr:rowOff>159245</xdr:rowOff>
    </xdr:to>
    <xdr:sp textlink="">
      <xdr:nvSpPr>
        <xdr:cNvPr id="699" name="楕円 698"/>
        <xdr:cNvSpPr/>
      </xdr:nvSpPr>
      <xdr:spPr>
        <a:xfrm>
          <a:off x="13652500" y="168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150372</xdr:rowOff>
    </xdr:from>
    <xdr:ext cx="469744" cy="259045"/>
    <xdr:sp textlink="">
      <xdr:nvSpPr>
        <xdr:cNvPr id="700" name="テキスト ボックス 699"/>
        <xdr:cNvSpPr txBox="1"/>
      </xdr:nvSpPr>
      <xdr:spPr>
        <a:xfrm>
          <a:off x="13468428" y="1695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129209</xdr:rowOff>
    </xdr:from>
    <xdr:to>
      <xdr:col>67</xdr:col>
      <xdr:colOff>101600</xdr:colOff>
      <xdr:row>98</xdr:row>
      <xdr:rowOff>59359</xdr:rowOff>
    </xdr:to>
    <xdr:sp textlink="">
      <xdr:nvSpPr>
        <xdr:cNvPr id="701" name="楕円 700"/>
        <xdr:cNvSpPr/>
      </xdr:nvSpPr>
      <xdr:spPr>
        <a:xfrm>
          <a:off x="12763500" y="167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75886</xdr:rowOff>
    </xdr:from>
    <xdr:ext cx="534377" cy="259045"/>
    <xdr:sp textlink="">
      <xdr:nvSpPr>
        <xdr:cNvPr id="702" name="テキスト ボックス 701"/>
        <xdr:cNvSpPr txBox="1"/>
      </xdr:nvSpPr>
      <xdr:spPr>
        <a:xfrm>
          <a:off x="12547111" y="165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textlink="">
      <xdr:nvSpPr>
        <xdr:cNvPr id="729"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107124</xdr:rowOff>
    </xdr:from>
    <xdr:to>
      <xdr:col>116</xdr:col>
      <xdr:colOff>63500</xdr:colOff>
      <xdr:row>38</xdr:row>
      <xdr:rowOff>120650</xdr:rowOff>
    </xdr:to>
    <xdr:cxnSp macro="">
      <xdr:nvCxnSpPr>
        <xdr:cNvPr id="731" name="直線コネクタ 730"/>
        <xdr:cNvCxnSpPr/>
      </xdr:nvCxnSpPr>
      <xdr:spPr>
        <a:xfrm flipV="1">
          <a:off x="21323300" y="6622224"/>
          <a:ext cx="8382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textlink="">
      <xdr:nvSpPr>
        <xdr:cNvPr id="732" name="投資及び出資金平均値テキスト"/>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textlink="">
      <xdr:nvSpPr>
        <xdr:cNvPr id="733" name="フローチャート: 判断 732"/>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93980</xdr:rowOff>
    </xdr:from>
    <xdr:to>
      <xdr:col>111</xdr:col>
      <xdr:colOff>177800</xdr:colOff>
      <xdr:row>38</xdr:row>
      <xdr:rowOff>120650</xdr:rowOff>
    </xdr:to>
    <xdr:cxnSp macro="">
      <xdr:nvCxnSpPr>
        <xdr:cNvPr id="734" name="直線コネクタ 733"/>
        <xdr:cNvCxnSpPr/>
      </xdr:nvCxnSpPr>
      <xdr:spPr>
        <a:xfrm>
          <a:off x="20434300" y="6609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textlink="">
      <xdr:nvSpPr>
        <xdr:cNvPr id="735" name="フローチャート: 判断 734"/>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textlink="">
      <xdr:nvSpPr>
        <xdr:cNvPr id="736" name="テキスト ボックス 735"/>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93980</xdr:rowOff>
    </xdr:from>
    <xdr:to>
      <xdr:col>107</xdr:col>
      <xdr:colOff>50800</xdr:colOff>
      <xdr:row>38</xdr:row>
      <xdr:rowOff>141986</xdr:rowOff>
    </xdr:to>
    <xdr:cxnSp macro="">
      <xdr:nvCxnSpPr>
        <xdr:cNvPr id="737" name="直線コネクタ 736"/>
        <xdr:cNvCxnSpPr/>
      </xdr:nvCxnSpPr>
      <xdr:spPr>
        <a:xfrm flipV="1">
          <a:off x="19545300" y="660908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textlink="">
      <xdr:nvSpPr>
        <xdr:cNvPr id="738" name="フローチャート: 判断 737"/>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textlink="">
      <xdr:nvSpPr>
        <xdr:cNvPr id="739" name="テキスト ボックス 738"/>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137605</xdr:rowOff>
    </xdr:from>
    <xdr:to>
      <xdr:col>102</xdr:col>
      <xdr:colOff>114300</xdr:colOff>
      <xdr:row>38</xdr:row>
      <xdr:rowOff>141986</xdr:rowOff>
    </xdr:to>
    <xdr:cxnSp macro="">
      <xdr:nvCxnSpPr>
        <xdr:cNvPr id="740" name="直線コネクタ 739"/>
        <xdr:cNvCxnSpPr/>
      </xdr:nvCxnSpPr>
      <xdr:spPr>
        <a:xfrm>
          <a:off x="18656300" y="6652705"/>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textlink="">
      <xdr:nvSpPr>
        <xdr:cNvPr id="741" name="フローチャート: 判断 740"/>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textlink="">
      <xdr:nvSpPr>
        <xdr:cNvPr id="742" name="テキスト ボックス 741"/>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textlink="">
      <xdr:nvSpPr>
        <xdr:cNvPr id="743" name="フローチャート: 判断 742"/>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textlink="">
      <xdr:nvSpPr>
        <xdr:cNvPr id="744" name="テキスト ボックス 743"/>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56324</xdr:rowOff>
    </xdr:from>
    <xdr:to>
      <xdr:col>116</xdr:col>
      <xdr:colOff>114300</xdr:colOff>
      <xdr:row>38</xdr:row>
      <xdr:rowOff>157924</xdr:rowOff>
    </xdr:to>
    <xdr:sp textlink="">
      <xdr:nvSpPr>
        <xdr:cNvPr id="750" name="楕円 749"/>
        <xdr:cNvSpPr/>
      </xdr:nvSpPr>
      <xdr:spPr>
        <a:xfrm>
          <a:off x="22110700" y="65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142701</xdr:rowOff>
    </xdr:from>
    <xdr:ext cx="378565" cy="259045"/>
    <xdr:sp textlink="">
      <xdr:nvSpPr>
        <xdr:cNvPr id="751" name="投資及び出資金該当値テキスト"/>
        <xdr:cNvSpPr txBox="1"/>
      </xdr:nvSpPr>
      <xdr:spPr>
        <a:xfrm>
          <a:off x="22212300" y="6486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69850</xdr:rowOff>
    </xdr:from>
    <xdr:to>
      <xdr:col>112</xdr:col>
      <xdr:colOff>38100</xdr:colOff>
      <xdr:row>39</xdr:row>
      <xdr:rowOff>0</xdr:rowOff>
    </xdr:to>
    <xdr:sp textlink="">
      <xdr:nvSpPr>
        <xdr:cNvPr id="752" name="楕円 751"/>
        <xdr:cNvSpPr/>
      </xdr:nvSpPr>
      <xdr:spPr>
        <a:xfrm>
          <a:off x="212725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162577</xdr:rowOff>
    </xdr:from>
    <xdr:ext cx="378565" cy="259045"/>
    <xdr:sp textlink="">
      <xdr:nvSpPr>
        <xdr:cNvPr id="753" name="テキスト ボックス 752"/>
        <xdr:cNvSpPr txBox="1"/>
      </xdr:nvSpPr>
      <xdr:spPr>
        <a:xfrm>
          <a:off x="21134017" y="6677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43180</xdr:rowOff>
    </xdr:from>
    <xdr:to>
      <xdr:col>107</xdr:col>
      <xdr:colOff>101600</xdr:colOff>
      <xdr:row>38</xdr:row>
      <xdr:rowOff>144780</xdr:rowOff>
    </xdr:to>
    <xdr:sp textlink="">
      <xdr:nvSpPr>
        <xdr:cNvPr id="754" name="楕円 753"/>
        <xdr:cNvSpPr/>
      </xdr:nvSpPr>
      <xdr:spPr>
        <a:xfrm>
          <a:off x="20383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135907</xdr:rowOff>
    </xdr:from>
    <xdr:ext cx="378565" cy="259045"/>
    <xdr:sp textlink="">
      <xdr:nvSpPr>
        <xdr:cNvPr id="755" name="テキスト ボックス 754"/>
        <xdr:cNvSpPr txBox="1"/>
      </xdr:nvSpPr>
      <xdr:spPr>
        <a:xfrm>
          <a:off x="20245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91186</xdr:rowOff>
    </xdr:from>
    <xdr:to>
      <xdr:col>102</xdr:col>
      <xdr:colOff>165100</xdr:colOff>
      <xdr:row>39</xdr:row>
      <xdr:rowOff>21336</xdr:rowOff>
    </xdr:to>
    <xdr:sp textlink="">
      <xdr:nvSpPr>
        <xdr:cNvPr id="756" name="楕円 755"/>
        <xdr:cNvSpPr/>
      </xdr:nvSpPr>
      <xdr:spPr>
        <a:xfrm>
          <a:off x="19494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12463</xdr:rowOff>
    </xdr:from>
    <xdr:ext cx="378565" cy="259045"/>
    <xdr:sp textlink="">
      <xdr:nvSpPr>
        <xdr:cNvPr id="757" name="テキスト ボックス 756"/>
        <xdr:cNvSpPr txBox="1"/>
      </xdr:nvSpPr>
      <xdr:spPr>
        <a:xfrm>
          <a:off x="19356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86805</xdr:rowOff>
    </xdr:from>
    <xdr:to>
      <xdr:col>98</xdr:col>
      <xdr:colOff>38100</xdr:colOff>
      <xdr:row>39</xdr:row>
      <xdr:rowOff>16955</xdr:rowOff>
    </xdr:to>
    <xdr:sp textlink="">
      <xdr:nvSpPr>
        <xdr:cNvPr id="758" name="楕円 757"/>
        <xdr:cNvSpPr/>
      </xdr:nvSpPr>
      <xdr:spPr>
        <a:xfrm>
          <a:off x="18605500" y="66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8082</xdr:rowOff>
    </xdr:from>
    <xdr:ext cx="378565" cy="259045"/>
    <xdr:sp textlink="">
      <xdr:nvSpPr>
        <xdr:cNvPr id="759" name="テキスト ボックス 758"/>
        <xdr:cNvSpPr txBox="1"/>
      </xdr:nvSpPr>
      <xdr:spPr>
        <a:xfrm>
          <a:off x="18467017" y="6694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textlink="">
      <xdr:nvSpPr>
        <xdr:cNvPr id="786"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162369</xdr:rowOff>
    </xdr:from>
    <xdr:to>
      <xdr:col>116</xdr:col>
      <xdr:colOff>63500</xdr:colOff>
      <xdr:row>58</xdr:row>
      <xdr:rowOff>162884</xdr:rowOff>
    </xdr:to>
    <xdr:cxnSp macro="">
      <xdr:nvCxnSpPr>
        <xdr:cNvPr id="788" name="直線コネクタ 787"/>
        <xdr:cNvCxnSpPr/>
      </xdr:nvCxnSpPr>
      <xdr:spPr>
        <a:xfrm>
          <a:off x="21323300" y="10106469"/>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textlink="">
      <xdr:nvSpPr>
        <xdr:cNvPr id="789" name="貸付金平均値テキスト"/>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textlink="">
      <xdr:nvSpPr>
        <xdr:cNvPr id="790" name="フローチャート: 判断 789"/>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161779</xdr:rowOff>
    </xdr:from>
    <xdr:to>
      <xdr:col>111</xdr:col>
      <xdr:colOff>177800</xdr:colOff>
      <xdr:row>58</xdr:row>
      <xdr:rowOff>162369</xdr:rowOff>
    </xdr:to>
    <xdr:cxnSp macro="">
      <xdr:nvCxnSpPr>
        <xdr:cNvPr id="791" name="直線コネクタ 790"/>
        <xdr:cNvCxnSpPr/>
      </xdr:nvCxnSpPr>
      <xdr:spPr>
        <a:xfrm>
          <a:off x="20434300" y="10105879"/>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textlink="">
      <xdr:nvSpPr>
        <xdr:cNvPr id="792" name="フローチャート: 判断 791"/>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textlink="">
      <xdr:nvSpPr>
        <xdr:cNvPr id="793" name="テキスト ボックス 792"/>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161779</xdr:rowOff>
    </xdr:from>
    <xdr:to>
      <xdr:col>107</xdr:col>
      <xdr:colOff>50800</xdr:colOff>
      <xdr:row>58</xdr:row>
      <xdr:rowOff>161798</xdr:rowOff>
    </xdr:to>
    <xdr:cxnSp macro="">
      <xdr:nvCxnSpPr>
        <xdr:cNvPr id="794" name="直線コネクタ 793"/>
        <xdr:cNvCxnSpPr/>
      </xdr:nvCxnSpPr>
      <xdr:spPr>
        <a:xfrm flipV="1">
          <a:off x="19545300" y="10105879"/>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textlink="">
      <xdr:nvSpPr>
        <xdr:cNvPr id="795" name="フローチャート: 判断 794"/>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textlink="">
      <xdr:nvSpPr>
        <xdr:cNvPr id="796" name="テキスト ボックス 795"/>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161513</xdr:rowOff>
    </xdr:from>
    <xdr:to>
      <xdr:col>102</xdr:col>
      <xdr:colOff>114300</xdr:colOff>
      <xdr:row>58</xdr:row>
      <xdr:rowOff>161798</xdr:rowOff>
    </xdr:to>
    <xdr:cxnSp macro="">
      <xdr:nvCxnSpPr>
        <xdr:cNvPr id="797" name="直線コネクタ 796"/>
        <xdr:cNvCxnSpPr/>
      </xdr:nvCxnSpPr>
      <xdr:spPr>
        <a:xfrm>
          <a:off x="18656300" y="10105613"/>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textlink="">
      <xdr:nvSpPr>
        <xdr:cNvPr id="798" name="フローチャート: 判断 797"/>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textlink="">
      <xdr:nvSpPr>
        <xdr:cNvPr id="799" name="テキスト ボックス 798"/>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textlink="">
      <xdr:nvSpPr>
        <xdr:cNvPr id="800" name="フローチャート: 判断 799"/>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textlink="">
      <xdr:nvSpPr>
        <xdr:cNvPr id="801" name="テキスト ボックス 800"/>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112084</xdr:rowOff>
    </xdr:from>
    <xdr:to>
      <xdr:col>116</xdr:col>
      <xdr:colOff>114300</xdr:colOff>
      <xdr:row>59</xdr:row>
      <xdr:rowOff>42234</xdr:rowOff>
    </xdr:to>
    <xdr:sp textlink="">
      <xdr:nvSpPr>
        <xdr:cNvPr id="807" name="楕円 806"/>
        <xdr:cNvSpPr/>
      </xdr:nvSpPr>
      <xdr:spPr>
        <a:xfrm>
          <a:off x="22110700" y="100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59231</xdr:rowOff>
    </xdr:from>
    <xdr:ext cx="469744" cy="259045"/>
    <xdr:sp textlink="">
      <xdr:nvSpPr>
        <xdr:cNvPr id="808" name="貸付金該当値テキスト"/>
        <xdr:cNvSpPr txBox="1"/>
      </xdr:nvSpPr>
      <xdr:spPr>
        <a:xfrm>
          <a:off x="22212300" y="1000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111569</xdr:rowOff>
    </xdr:from>
    <xdr:to>
      <xdr:col>112</xdr:col>
      <xdr:colOff>38100</xdr:colOff>
      <xdr:row>59</xdr:row>
      <xdr:rowOff>41719</xdr:rowOff>
    </xdr:to>
    <xdr:sp textlink="">
      <xdr:nvSpPr>
        <xdr:cNvPr id="809" name="楕円 808"/>
        <xdr:cNvSpPr/>
      </xdr:nvSpPr>
      <xdr:spPr>
        <a:xfrm>
          <a:off x="21272500" y="100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32846</xdr:rowOff>
    </xdr:from>
    <xdr:ext cx="469744" cy="259045"/>
    <xdr:sp textlink="">
      <xdr:nvSpPr>
        <xdr:cNvPr id="810" name="テキスト ボックス 809"/>
        <xdr:cNvSpPr txBox="1"/>
      </xdr:nvSpPr>
      <xdr:spPr>
        <a:xfrm>
          <a:off x="21088428" y="1014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110979</xdr:rowOff>
    </xdr:from>
    <xdr:to>
      <xdr:col>107</xdr:col>
      <xdr:colOff>101600</xdr:colOff>
      <xdr:row>59</xdr:row>
      <xdr:rowOff>41129</xdr:rowOff>
    </xdr:to>
    <xdr:sp textlink="">
      <xdr:nvSpPr>
        <xdr:cNvPr id="811" name="楕円 810"/>
        <xdr:cNvSpPr/>
      </xdr:nvSpPr>
      <xdr:spPr>
        <a:xfrm>
          <a:off x="20383500" y="100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32256</xdr:rowOff>
    </xdr:from>
    <xdr:ext cx="469744" cy="259045"/>
    <xdr:sp textlink="">
      <xdr:nvSpPr>
        <xdr:cNvPr id="812" name="テキスト ボックス 811"/>
        <xdr:cNvSpPr txBox="1"/>
      </xdr:nvSpPr>
      <xdr:spPr>
        <a:xfrm>
          <a:off x="20199428" y="1014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110998</xdr:rowOff>
    </xdr:from>
    <xdr:to>
      <xdr:col>102</xdr:col>
      <xdr:colOff>165100</xdr:colOff>
      <xdr:row>59</xdr:row>
      <xdr:rowOff>41148</xdr:rowOff>
    </xdr:to>
    <xdr:sp textlink="">
      <xdr:nvSpPr>
        <xdr:cNvPr id="813" name="楕円 812"/>
        <xdr:cNvSpPr/>
      </xdr:nvSpPr>
      <xdr:spPr>
        <a:xfrm>
          <a:off x="19494500" y="100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32275</xdr:rowOff>
    </xdr:from>
    <xdr:ext cx="469744" cy="259045"/>
    <xdr:sp textlink="">
      <xdr:nvSpPr>
        <xdr:cNvPr id="814" name="テキスト ボックス 813"/>
        <xdr:cNvSpPr txBox="1"/>
      </xdr:nvSpPr>
      <xdr:spPr>
        <a:xfrm>
          <a:off x="19310428" y="1014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110713</xdr:rowOff>
    </xdr:from>
    <xdr:to>
      <xdr:col>98</xdr:col>
      <xdr:colOff>38100</xdr:colOff>
      <xdr:row>59</xdr:row>
      <xdr:rowOff>40863</xdr:rowOff>
    </xdr:to>
    <xdr:sp textlink="">
      <xdr:nvSpPr>
        <xdr:cNvPr id="815" name="楕円 814"/>
        <xdr:cNvSpPr/>
      </xdr:nvSpPr>
      <xdr:spPr>
        <a:xfrm>
          <a:off x="18605500" y="100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31990</xdr:rowOff>
    </xdr:from>
    <xdr:ext cx="469744" cy="259045"/>
    <xdr:sp textlink="">
      <xdr:nvSpPr>
        <xdr:cNvPr id="816" name="テキスト ボックス 815"/>
        <xdr:cNvSpPr txBox="1"/>
      </xdr:nvSpPr>
      <xdr:spPr>
        <a:xfrm>
          <a:off x="18421428" y="1014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textlink="">
      <xdr:nvSpPr>
        <xdr:cNvPr id="837" name="テキスト ボックス 83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1" name="直線コネクタ 840"/>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textlink="">
      <xdr:nvSpPr>
        <xdr:cNvPr id="842"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3" name="直線コネクタ 842"/>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textlink="">
      <xdr:nvSpPr>
        <xdr:cNvPr id="844"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5" name="直線コネクタ 844"/>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78930</xdr:rowOff>
    </xdr:from>
    <xdr:to>
      <xdr:col>116</xdr:col>
      <xdr:colOff>63500</xdr:colOff>
      <xdr:row>76</xdr:row>
      <xdr:rowOff>86474</xdr:rowOff>
    </xdr:to>
    <xdr:cxnSp macro="">
      <xdr:nvCxnSpPr>
        <xdr:cNvPr id="846" name="直線コネクタ 845"/>
        <xdr:cNvCxnSpPr/>
      </xdr:nvCxnSpPr>
      <xdr:spPr>
        <a:xfrm flipV="1">
          <a:off x="21323300" y="13109130"/>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textlink="">
      <xdr:nvSpPr>
        <xdr:cNvPr id="847" name="繰出金平均値テキスト"/>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textlink="">
      <xdr:nvSpPr>
        <xdr:cNvPr id="848" name="フローチャート: 判断 847"/>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86474</xdr:rowOff>
    </xdr:from>
    <xdr:to>
      <xdr:col>111</xdr:col>
      <xdr:colOff>177800</xdr:colOff>
      <xdr:row>76</xdr:row>
      <xdr:rowOff>147053</xdr:rowOff>
    </xdr:to>
    <xdr:cxnSp macro="">
      <xdr:nvCxnSpPr>
        <xdr:cNvPr id="849" name="直線コネクタ 848"/>
        <xdr:cNvCxnSpPr/>
      </xdr:nvCxnSpPr>
      <xdr:spPr>
        <a:xfrm flipV="1">
          <a:off x="20434300" y="13116674"/>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textlink="">
      <xdr:nvSpPr>
        <xdr:cNvPr id="850" name="フローチャート: 判断 849"/>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textlink="">
      <xdr:nvSpPr>
        <xdr:cNvPr id="851" name="テキスト ボックス 850"/>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98247</xdr:rowOff>
    </xdr:from>
    <xdr:to>
      <xdr:col>107</xdr:col>
      <xdr:colOff>50800</xdr:colOff>
      <xdr:row>76</xdr:row>
      <xdr:rowOff>147053</xdr:rowOff>
    </xdr:to>
    <xdr:cxnSp macro="">
      <xdr:nvCxnSpPr>
        <xdr:cNvPr id="852" name="直線コネクタ 851"/>
        <xdr:cNvCxnSpPr/>
      </xdr:nvCxnSpPr>
      <xdr:spPr>
        <a:xfrm>
          <a:off x="19545300" y="13128447"/>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textlink="">
      <xdr:nvSpPr>
        <xdr:cNvPr id="853" name="フローチャート: 判断 852"/>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96652</xdr:rowOff>
    </xdr:from>
    <xdr:ext cx="534377" cy="259045"/>
    <xdr:sp textlink="">
      <xdr:nvSpPr>
        <xdr:cNvPr id="854" name="テキスト ボックス 853"/>
        <xdr:cNvSpPr txBox="1"/>
      </xdr:nvSpPr>
      <xdr:spPr>
        <a:xfrm>
          <a:off x="20167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98247</xdr:rowOff>
    </xdr:from>
    <xdr:to>
      <xdr:col>102</xdr:col>
      <xdr:colOff>114300</xdr:colOff>
      <xdr:row>77</xdr:row>
      <xdr:rowOff>59537</xdr:rowOff>
    </xdr:to>
    <xdr:cxnSp macro="">
      <xdr:nvCxnSpPr>
        <xdr:cNvPr id="855" name="直線コネクタ 854"/>
        <xdr:cNvCxnSpPr/>
      </xdr:nvCxnSpPr>
      <xdr:spPr>
        <a:xfrm flipV="1">
          <a:off x="18656300" y="13128447"/>
          <a:ext cx="889000" cy="13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textlink="">
      <xdr:nvSpPr>
        <xdr:cNvPr id="856" name="フローチャート: 判断 855"/>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111015</xdr:rowOff>
    </xdr:from>
    <xdr:ext cx="534377" cy="259045"/>
    <xdr:sp textlink="">
      <xdr:nvSpPr>
        <xdr:cNvPr id="857" name="テキスト ボックス 856"/>
        <xdr:cNvSpPr txBox="1"/>
      </xdr:nvSpPr>
      <xdr:spPr>
        <a:xfrm>
          <a:off x="19278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textlink="">
      <xdr:nvSpPr>
        <xdr:cNvPr id="858" name="フローチャート: 判断 857"/>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93603</xdr:rowOff>
    </xdr:from>
    <xdr:ext cx="534377" cy="259045"/>
    <xdr:sp textlink="">
      <xdr:nvSpPr>
        <xdr:cNvPr id="859" name="テキスト ボックス 858"/>
        <xdr:cNvSpPr txBox="1"/>
      </xdr:nvSpPr>
      <xdr:spPr>
        <a:xfrm>
          <a:off x="18389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28130</xdr:rowOff>
    </xdr:from>
    <xdr:to>
      <xdr:col>116</xdr:col>
      <xdr:colOff>114300</xdr:colOff>
      <xdr:row>76</xdr:row>
      <xdr:rowOff>129730</xdr:rowOff>
    </xdr:to>
    <xdr:sp textlink="">
      <xdr:nvSpPr>
        <xdr:cNvPr id="865" name="楕円 864"/>
        <xdr:cNvSpPr/>
      </xdr:nvSpPr>
      <xdr:spPr>
        <a:xfrm>
          <a:off x="22110700" y="130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6557</xdr:rowOff>
    </xdr:from>
    <xdr:ext cx="534377" cy="259045"/>
    <xdr:sp textlink="">
      <xdr:nvSpPr>
        <xdr:cNvPr id="866" name="繰出金該当値テキスト"/>
        <xdr:cNvSpPr txBox="1"/>
      </xdr:nvSpPr>
      <xdr:spPr>
        <a:xfrm>
          <a:off x="22212300" y="1303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35674</xdr:rowOff>
    </xdr:from>
    <xdr:to>
      <xdr:col>112</xdr:col>
      <xdr:colOff>38100</xdr:colOff>
      <xdr:row>76</xdr:row>
      <xdr:rowOff>137274</xdr:rowOff>
    </xdr:to>
    <xdr:sp textlink="">
      <xdr:nvSpPr>
        <xdr:cNvPr id="867" name="楕円 866"/>
        <xdr:cNvSpPr/>
      </xdr:nvSpPr>
      <xdr:spPr>
        <a:xfrm>
          <a:off x="21272500" y="130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128401</xdr:rowOff>
    </xdr:from>
    <xdr:ext cx="534377" cy="259045"/>
    <xdr:sp textlink="">
      <xdr:nvSpPr>
        <xdr:cNvPr id="868" name="テキスト ボックス 867"/>
        <xdr:cNvSpPr txBox="1"/>
      </xdr:nvSpPr>
      <xdr:spPr>
        <a:xfrm>
          <a:off x="21056111" y="1315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96253</xdr:rowOff>
    </xdr:from>
    <xdr:to>
      <xdr:col>107</xdr:col>
      <xdr:colOff>101600</xdr:colOff>
      <xdr:row>77</xdr:row>
      <xdr:rowOff>26403</xdr:rowOff>
    </xdr:to>
    <xdr:sp textlink="">
      <xdr:nvSpPr>
        <xdr:cNvPr id="869" name="楕円 868"/>
        <xdr:cNvSpPr/>
      </xdr:nvSpPr>
      <xdr:spPr>
        <a:xfrm>
          <a:off x="20383500" y="131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17530</xdr:rowOff>
    </xdr:from>
    <xdr:ext cx="534377" cy="259045"/>
    <xdr:sp textlink="">
      <xdr:nvSpPr>
        <xdr:cNvPr id="870" name="テキスト ボックス 869"/>
        <xdr:cNvSpPr txBox="1"/>
      </xdr:nvSpPr>
      <xdr:spPr>
        <a:xfrm>
          <a:off x="20167111" y="1321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47447</xdr:rowOff>
    </xdr:from>
    <xdr:to>
      <xdr:col>102</xdr:col>
      <xdr:colOff>165100</xdr:colOff>
      <xdr:row>76</xdr:row>
      <xdr:rowOff>149047</xdr:rowOff>
    </xdr:to>
    <xdr:sp textlink="">
      <xdr:nvSpPr>
        <xdr:cNvPr id="871" name="楕円 870"/>
        <xdr:cNvSpPr/>
      </xdr:nvSpPr>
      <xdr:spPr>
        <a:xfrm>
          <a:off x="19494500" y="130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140174</xdr:rowOff>
    </xdr:from>
    <xdr:ext cx="534377" cy="259045"/>
    <xdr:sp textlink="">
      <xdr:nvSpPr>
        <xdr:cNvPr id="872" name="テキスト ボックス 871"/>
        <xdr:cNvSpPr txBox="1"/>
      </xdr:nvSpPr>
      <xdr:spPr>
        <a:xfrm>
          <a:off x="19278111" y="1317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8737</xdr:rowOff>
    </xdr:from>
    <xdr:to>
      <xdr:col>98</xdr:col>
      <xdr:colOff>38100</xdr:colOff>
      <xdr:row>77</xdr:row>
      <xdr:rowOff>110337</xdr:rowOff>
    </xdr:to>
    <xdr:sp textlink="">
      <xdr:nvSpPr>
        <xdr:cNvPr id="873" name="楕円 872"/>
        <xdr:cNvSpPr/>
      </xdr:nvSpPr>
      <xdr:spPr>
        <a:xfrm>
          <a:off x="18605500" y="132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101464</xdr:rowOff>
    </xdr:from>
    <xdr:ext cx="534377" cy="259045"/>
    <xdr:sp textlink="">
      <xdr:nvSpPr>
        <xdr:cNvPr id="874" name="テキスト ボックス 873"/>
        <xdr:cNvSpPr txBox="1"/>
      </xdr:nvSpPr>
      <xdr:spPr>
        <a:xfrm>
          <a:off x="18389111" y="1330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当たり１３５，０５８円となっており、前年度と比較して一人当たりコストが２７，８５８円高い状況となっているが、これは、新型コロナウイルス感染症に対応した臨時特別給付金、障害福祉サービスに係る給付や生活保護費の増加などによるものであ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３９，７９２円となっており、前年度と比較して一人当たりコストが１００，１２１円低い状況となっているが、これは、特別定額給付金を始めとした新型コロナウイルス感染症対策に関する補助費の減少が主な要因である。</a:t>
          </a:r>
        </a:p>
        <a:p>
          <a:r>
            <a:rPr kumimoji="1" lang="ja-JP" altLang="en-US" sz="1300">
              <a:latin typeface="ＭＳ Ｐゴシック" panose="020B0600070205080204" pitchFamily="50" charset="-128"/>
              <a:ea typeface="ＭＳ Ｐゴシック" panose="020B0600070205080204" pitchFamily="50" charset="-128"/>
            </a:rPr>
            <a:t>・全ての項目について、類似団体と比較すると総じて低い水準で推移しており、効率的な財政運営がなされていると考えられる。今後、高齢化の進展に伴う扶助費の増加や市内公共施設等の老朽化に伴う維持補修費の増加などが見込まれるが、財政計画（令和２年度～令和５年度）に基づき、健全財政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福岡県筑紫野市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105,692
105,010
87.73
40,104,105
38,231,549
1,472,491
20,840,048
24,860,386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textlink="">
      <xdr:nvSpPr>
        <xdr:cNvPr id="55" name="議会費最小値テキスト"/>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textlink="">
      <xdr:nvSpPr>
        <xdr:cNvPr id="57"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143815</xdr:rowOff>
    </xdr:from>
    <xdr:to>
      <xdr:col>24</xdr:col>
      <xdr:colOff>63500</xdr:colOff>
      <xdr:row>36</xdr:row>
      <xdr:rowOff>1625</xdr:rowOff>
    </xdr:to>
    <xdr:cxnSp macro="">
      <xdr:nvCxnSpPr>
        <xdr:cNvPr id="59" name="直線コネクタ 58"/>
        <xdr:cNvCxnSpPr/>
      </xdr:nvCxnSpPr>
      <xdr:spPr>
        <a:xfrm>
          <a:off x="3797300" y="6144565"/>
          <a:ext cx="8382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textlink="">
      <xdr:nvSpPr>
        <xdr:cNvPr id="60" name="議会費平均値テキスト"/>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textlink="">
      <xdr:nvSpPr>
        <xdr:cNvPr id="61" name="フローチャート: 判断 60"/>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17628</xdr:rowOff>
    </xdr:from>
    <xdr:to>
      <xdr:col>19</xdr:col>
      <xdr:colOff>177800</xdr:colOff>
      <xdr:row>35</xdr:row>
      <xdr:rowOff>143815</xdr:rowOff>
    </xdr:to>
    <xdr:cxnSp macro="">
      <xdr:nvCxnSpPr>
        <xdr:cNvPr id="62" name="直線コネクタ 61"/>
        <xdr:cNvCxnSpPr/>
      </xdr:nvCxnSpPr>
      <xdr:spPr>
        <a:xfrm>
          <a:off x="2908300" y="6018378"/>
          <a:ext cx="889000" cy="1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textlink="">
      <xdr:nvSpPr>
        <xdr:cNvPr id="63" name="フローチャート: 判断 62"/>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14292</xdr:rowOff>
    </xdr:from>
    <xdr:ext cx="469744" cy="259045"/>
    <xdr:sp textlink="">
      <xdr:nvSpPr>
        <xdr:cNvPr id="64" name="テキスト ボックス 63"/>
        <xdr:cNvSpPr txBox="1"/>
      </xdr:nvSpPr>
      <xdr:spPr>
        <a:xfrm>
          <a:off x="3562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17628</xdr:rowOff>
    </xdr:from>
    <xdr:to>
      <xdr:col>15</xdr:col>
      <xdr:colOff>50800</xdr:colOff>
      <xdr:row>35</xdr:row>
      <xdr:rowOff>65176</xdr:rowOff>
    </xdr:to>
    <xdr:cxnSp macro="">
      <xdr:nvCxnSpPr>
        <xdr:cNvPr id="65" name="直線コネクタ 64"/>
        <xdr:cNvCxnSpPr/>
      </xdr:nvCxnSpPr>
      <xdr:spPr>
        <a:xfrm flipV="1">
          <a:off x="2019300" y="6018378"/>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textlink="">
      <xdr:nvSpPr>
        <xdr:cNvPr id="66" name="フローチャート: 判断 65"/>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133621</xdr:rowOff>
    </xdr:from>
    <xdr:ext cx="469744" cy="259045"/>
    <xdr:sp textlink="">
      <xdr:nvSpPr>
        <xdr:cNvPr id="67" name="テキスト ボックス 66"/>
        <xdr:cNvSpPr txBox="1"/>
      </xdr:nvSpPr>
      <xdr:spPr>
        <a:xfrm>
          <a:off x="2673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5740</xdr:rowOff>
    </xdr:from>
    <xdr:to>
      <xdr:col>10</xdr:col>
      <xdr:colOff>114300</xdr:colOff>
      <xdr:row>35</xdr:row>
      <xdr:rowOff>65176</xdr:rowOff>
    </xdr:to>
    <xdr:cxnSp macro="">
      <xdr:nvCxnSpPr>
        <xdr:cNvPr id="68" name="直線コネクタ 67"/>
        <xdr:cNvCxnSpPr/>
      </xdr:nvCxnSpPr>
      <xdr:spPr>
        <a:xfrm>
          <a:off x="1130300" y="600649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textlink="">
      <xdr:nvSpPr>
        <xdr:cNvPr id="69" name="フローチャート: 判断 68"/>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124274</xdr:rowOff>
    </xdr:from>
    <xdr:ext cx="469744" cy="259045"/>
    <xdr:sp textlink="">
      <xdr:nvSpPr>
        <xdr:cNvPr id="70" name="テキスト ボックス 69"/>
        <xdr:cNvSpPr txBox="1"/>
      </xdr:nvSpPr>
      <xdr:spPr>
        <a:xfrm>
          <a:off x="1784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textlink="">
      <xdr:nvSpPr>
        <xdr:cNvPr id="71" name="フローチャート: 判断 70"/>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85158</xdr:rowOff>
    </xdr:from>
    <xdr:ext cx="469744" cy="259045"/>
    <xdr:sp textlink="">
      <xdr:nvSpPr>
        <xdr:cNvPr id="72" name="テキスト ボックス 71"/>
        <xdr:cNvSpPr txBox="1"/>
      </xdr:nvSpPr>
      <xdr:spPr>
        <a:xfrm>
          <a:off x="895428" y="60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122275</xdr:rowOff>
    </xdr:from>
    <xdr:to>
      <xdr:col>24</xdr:col>
      <xdr:colOff>114300</xdr:colOff>
      <xdr:row>36</xdr:row>
      <xdr:rowOff>52425</xdr:rowOff>
    </xdr:to>
    <xdr:sp textlink="">
      <xdr:nvSpPr>
        <xdr:cNvPr id="78" name="楕円 77"/>
        <xdr:cNvSpPr/>
      </xdr:nvSpPr>
      <xdr:spPr>
        <a:xfrm>
          <a:off x="4584700" y="6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100702</xdr:rowOff>
    </xdr:from>
    <xdr:ext cx="469744" cy="259045"/>
    <xdr:sp textlink="">
      <xdr:nvSpPr>
        <xdr:cNvPr id="79" name="議会費該当値テキスト"/>
        <xdr:cNvSpPr txBox="1"/>
      </xdr:nvSpPr>
      <xdr:spPr>
        <a:xfrm>
          <a:off x="4686300" y="61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93015</xdr:rowOff>
    </xdr:from>
    <xdr:to>
      <xdr:col>20</xdr:col>
      <xdr:colOff>38100</xdr:colOff>
      <xdr:row>36</xdr:row>
      <xdr:rowOff>23165</xdr:rowOff>
    </xdr:to>
    <xdr:sp textlink="">
      <xdr:nvSpPr>
        <xdr:cNvPr id="80" name="楕円 79"/>
        <xdr:cNvSpPr/>
      </xdr:nvSpPr>
      <xdr:spPr>
        <a:xfrm>
          <a:off x="3746500" y="60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39692</xdr:rowOff>
    </xdr:from>
    <xdr:ext cx="469744" cy="259045"/>
    <xdr:sp textlink="">
      <xdr:nvSpPr>
        <xdr:cNvPr id="81" name="テキスト ボックス 80"/>
        <xdr:cNvSpPr txBox="1"/>
      </xdr:nvSpPr>
      <xdr:spPr>
        <a:xfrm>
          <a:off x="3562428" y="58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138278</xdr:rowOff>
    </xdr:from>
    <xdr:to>
      <xdr:col>15</xdr:col>
      <xdr:colOff>101600</xdr:colOff>
      <xdr:row>35</xdr:row>
      <xdr:rowOff>68428</xdr:rowOff>
    </xdr:to>
    <xdr:sp textlink="">
      <xdr:nvSpPr>
        <xdr:cNvPr id="82" name="楕円 81"/>
        <xdr:cNvSpPr/>
      </xdr:nvSpPr>
      <xdr:spPr>
        <a:xfrm>
          <a:off x="2857500" y="59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84955</xdr:rowOff>
    </xdr:from>
    <xdr:ext cx="469744" cy="259045"/>
    <xdr:sp textlink="">
      <xdr:nvSpPr>
        <xdr:cNvPr id="83" name="テキスト ボックス 82"/>
        <xdr:cNvSpPr txBox="1"/>
      </xdr:nvSpPr>
      <xdr:spPr>
        <a:xfrm>
          <a:off x="2673428" y="574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14376</xdr:rowOff>
    </xdr:from>
    <xdr:to>
      <xdr:col>10</xdr:col>
      <xdr:colOff>165100</xdr:colOff>
      <xdr:row>35</xdr:row>
      <xdr:rowOff>115976</xdr:rowOff>
    </xdr:to>
    <xdr:sp textlink="">
      <xdr:nvSpPr>
        <xdr:cNvPr id="84" name="楕円 83"/>
        <xdr:cNvSpPr/>
      </xdr:nvSpPr>
      <xdr:spPr>
        <a:xfrm>
          <a:off x="1968500" y="60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107103</xdr:rowOff>
    </xdr:from>
    <xdr:ext cx="469744" cy="259045"/>
    <xdr:sp textlink="">
      <xdr:nvSpPr>
        <xdr:cNvPr id="85" name="テキスト ボックス 84"/>
        <xdr:cNvSpPr txBox="1"/>
      </xdr:nvSpPr>
      <xdr:spPr>
        <a:xfrm>
          <a:off x="1784428" y="610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126390</xdr:rowOff>
    </xdr:from>
    <xdr:to>
      <xdr:col>6</xdr:col>
      <xdr:colOff>38100</xdr:colOff>
      <xdr:row>35</xdr:row>
      <xdr:rowOff>56540</xdr:rowOff>
    </xdr:to>
    <xdr:sp textlink="">
      <xdr:nvSpPr>
        <xdr:cNvPr id="86" name="楕円 85"/>
        <xdr:cNvSpPr/>
      </xdr:nvSpPr>
      <xdr:spPr>
        <a:xfrm>
          <a:off x="1079500" y="59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73067</xdr:rowOff>
    </xdr:from>
    <xdr:ext cx="469744" cy="259045"/>
    <xdr:sp textlink="">
      <xdr:nvSpPr>
        <xdr:cNvPr id="87" name="テキスト ボックス 86"/>
        <xdr:cNvSpPr txBox="1"/>
      </xdr:nvSpPr>
      <xdr:spPr>
        <a:xfrm>
          <a:off x="895428" y="573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textlink="">
      <xdr:nvSpPr>
        <xdr:cNvPr id="110"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textlink="">
      <xdr:nvSpPr>
        <xdr:cNvPr id="112"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44964</xdr:rowOff>
    </xdr:from>
    <xdr:to>
      <xdr:col>24</xdr:col>
      <xdr:colOff>63500</xdr:colOff>
      <xdr:row>57</xdr:row>
      <xdr:rowOff>93783</xdr:rowOff>
    </xdr:to>
    <xdr:cxnSp macro="">
      <xdr:nvCxnSpPr>
        <xdr:cNvPr id="114" name="直線コネクタ 113"/>
        <xdr:cNvCxnSpPr/>
      </xdr:nvCxnSpPr>
      <xdr:spPr>
        <a:xfrm>
          <a:off x="3797300" y="9474714"/>
          <a:ext cx="838200" cy="39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textlink="">
      <xdr:nvSpPr>
        <xdr:cNvPr id="115" name="総務費平均値テキスト"/>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textlink="">
      <xdr:nvSpPr>
        <xdr:cNvPr id="116" name="フローチャート: 判断 115"/>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44964</xdr:rowOff>
    </xdr:from>
    <xdr:to>
      <xdr:col>19</xdr:col>
      <xdr:colOff>177800</xdr:colOff>
      <xdr:row>57</xdr:row>
      <xdr:rowOff>134013</xdr:rowOff>
    </xdr:to>
    <xdr:cxnSp macro="">
      <xdr:nvCxnSpPr>
        <xdr:cNvPr id="117" name="直線コネクタ 116"/>
        <xdr:cNvCxnSpPr/>
      </xdr:nvCxnSpPr>
      <xdr:spPr>
        <a:xfrm flipV="1">
          <a:off x="2908300" y="9474714"/>
          <a:ext cx="889000" cy="43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textlink="">
      <xdr:nvSpPr>
        <xdr:cNvPr id="118" name="フローチャート: 判断 117"/>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36533</xdr:rowOff>
    </xdr:from>
    <xdr:ext cx="599010" cy="259045"/>
    <xdr:sp textlink="">
      <xdr:nvSpPr>
        <xdr:cNvPr id="119" name="テキスト ボックス 118"/>
        <xdr:cNvSpPr txBox="1"/>
      </xdr:nvSpPr>
      <xdr:spPr>
        <a:xfrm>
          <a:off x="3497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131521</xdr:rowOff>
    </xdr:from>
    <xdr:to>
      <xdr:col>15</xdr:col>
      <xdr:colOff>50800</xdr:colOff>
      <xdr:row>57</xdr:row>
      <xdr:rowOff>134013</xdr:rowOff>
    </xdr:to>
    <xdr:cxnSp macro="">
      <xdr:nvCxnSpPr>
        <xdr:cNvPr id="120" name="直線コネクタ 119"/>
        <xdr:cNvCxnSpPr/>
      </xdr:nvCxnSpPr>
      <xdr:spPr>
        <a:xfrm>
          <a:off x="2019300" y="9732721"/>
          <a:ext cx="889000" cy="17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textlink="">
      <xdr:nvSpPr>
        <xdr:cNvPr id="121" name="フローチャート: 判断 120"/>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textlink="">
      <xdr:nvSpPr>
        <xdr:cNvPr id="122" name="テキスト ボックス 121"/>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131521</xdr:rowOff>
    </xdr:from>
    <xdr:to>
      <xdr:col>10</xdr:col>
      <xdr:colOff>114300</xdr:colOff>
      <xdr:row>57</xdr:row>
      <xdr:rowOff>60230</xdr:rowOff>
    </xdr:to>
    <xdr:cxnSp macro="">
      <xdr:nvCxnSpPr>
        <xdr:cNvPr id="123" name="直線コネクタ 122"/>
        <xdr:cNvCxnSpPr/>
      </xdr:nvCxnSpPr>
      <xdr:spPr>
        <a:xfrm flipV="1">
          <a:off x="1130300" y="9732721"/>
          <a:ext cx="889000" cy="10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textlink="">
      <xdr:nvSpPr>
        <xdr:cNvPr id="124" name="フローチャート: 判断 123"/>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97914</xdr:rowOff>
    </xdr:from>
    <xdr:ext cx="534377" cy="259045"/>
    <xdr:sp textlink="">
      <xdr:nvSpPr>
        <xdr:cNvPr id="125" name="テキスト ボックス 124"/>
        <xdr:cNvSpPr txBox="1"/>
      </xdr:nvSpPr>
      <xdr:spPr>
        <a:xfrm>
          <a:off x="1752111" y="987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textlink="">
      <xdr:nvSpPr>
        <xdr:cNvPr id="126" name="フローチャート: 判断 125"/>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136314</xdr:rowOff>
    </xdr:from>
    <xdr:ext cx="534377" cy="259045"/>
    <xdr:sp textlink="">
      <xdr:nvSpPr>
        <xdr:cNvPr id="127" name="テキスト ボックス 126"/>
        <xdr:cNvSpPr txBox="1"/>
      </xdr:nvSpPr>
      <xdr:spPr>
        <a:xfrm>
          <a:off x="863111" y="99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42983</xdr:rowOff>
    </xdr:from>
    <xdr:to>
      <xdr:col>24</xdr:col>
      <xdr:colOff>114300</xdr:colOff>
      <xdr:row>57</xdr:row>
      <xdr:rowOff>144583</xdr:rowOff>
    </xdr:to>
    <xdr:sp textlink="">
      <xdr:nvSpPr>
        <xdr:cNvPr id="133" name="楕円 132"/>
        <xdr:cNvSpPr/>
      </xdr:nvSpPr>
      <xdr:spPr>
        <a:xfrm>
          <a:off x="4584700" y="981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136442</xdr:rowOff>
    </xdr:from>
    <xdr:ext cx="534377" cy="259045"/>
    <xdr:sp textlink="">
      <xdr:nvSpPr>
        <xdr:cNvPr id="134" name="総務費該当値テキスト"/>
        <xdr:cNvSpPr txBox="1"/>
      </xdr:nvSpPr>
      <xdr:spPr>
        <a:xfrm>
          <a:off x="4686300" y="97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165614</xdr:rowOff>
    </xdr:from>
    <xdr:to>
      <xdr:col>20</xdr:col>
      <xdr:colOff>38100</xdr:colOff>
      <xdr:row>55</xdr:row>
      <xdr:rowOff>95764</xdr:rowOff>
    </xdr:to>
    <xdr:sp textlink="">
      <xdr:nvSpPr>
        <xdr:cNvPr id="135" name="楕円 134"/>
        <xdr:cNvSpPr/>
      </xdr:nvSpPr>
      <xdr:spPr>
        <a:xfrm>
          <a:off x="3746500" y="9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86891</xdr:rowOff>
    </xdr:from>
    <xdr:ext cx="599010" cy="259045"/>
    <xdr:sp textlink="">
      <xdr:nvSpPr>
        <xdr:cNvPr id="136" name="テキスト ボックス 135"/>
        <xdr:cNvSpPr txBox="1"/>
      </xdr:nvSpPr>
      <xdr:spPr>
        <a:xfrm>
          <a:off x="3497795" y="95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83213</xdr:rowOff>
    </xdr:from>
    <xdr:to>
      <xdr:col>15</xdr:col>
      <xdr:colOff>101600</xdr:colOff>
      <xdr:row>58</xdr:row>
      <xdr:rowOff>13363</xdr:rowOff>
    </xdr:to>
    <xdr:sp textlink="">
      <xdr:nvSpPr>
        <xdr:cNvPr id="137" name="楕円 136"/>
        <xdr:cNvSpPr/>
      </xdr:nvSpPr>
      <xdr:spPr>
        <a:xfrm>
          <a:off x="2857500" y="985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4490</xdr:rowOff>
    </xdr:from>
    <xdr:ext cx="534377" cy="259045"/>
    <xdr:sp textlink="">
      <xdr:nvSpPr>
        <xdr:cNvPr id="138" name="テキスト ボックス 137"/>
        <xdr:cNvSpPr txBox="1"/>
      </xdr:nvSpPr>
      <xdr:spPr>
        <a:xfrm>
          <a:off x="2641111" y="99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80721</xdr:rowOff>
    </xdr:from>
    <xdr:to>
      <xdr:col>10</xdr:col>
      <xdr:colOff>165100</xdr:colOff>
      <xdr:row>57</xdr:row>
      <xdr:rowOff>10871</xdr:rowOff>
    </xdr:to>
    <xdr:sp textlink="">
      <xdr:nvSpPr>
        <xdr:cNvPr id="139" name="楕円 138"/>
        <xdr:cNvSpPr/>
      </xdr:nvSpPr>
      <xdr:spPr>
        <a:xfrm>
          <a:off x="1968500" y="96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27398</xdr:rowOff>
    </xdr:from>
    <xdr:ext cx="534377" cy="259045"/>
    <xdr:sp textlink="">
      <xdr:nvSpPr>
        <xdr:cNvPr id="140" name="テキスト ボックス 139"/>
        <xdr:cNvSpPr txBox="1"/>
      </xdr:nvSpPr>
      <xdr:spPr>
        <a:xfrm>
          <a:off x="1752111" y="945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9430</xdr:rowOff>
    </xdr:from>
    <xdr:to>
      <xdr:col>6</xdr:col>
      <xdr:colOff>38100</xdr:colOff>
      <xdr:row>57</xdr:row>
      <xdr:rowOff>111030</xdr:rowOff>
    </xdr:to>
    <xdr:sp textlink="">
      <xdr:nvSpPr>
        <xdr:cNvPr id="141" name="楕円 140"/>
        <xdr:cNvSpPr/>
      </xdr:nvSpPr>
      <xdr:spPr>
        <a:xfrm>
          <a:off x="1079500" y="97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127557</xdr:rowOff>
    </xdr:from>
    <xdr:ext cx="534377" cy="259045"/>
    <xdr:sp textlink="">
      <xdr:nvSpPr>
        <xdr:cNvPr id="142" name="テキスト ボックス 141"/>
        <xdr:cNvSpPr txBox="1"/>
      </xdr:nvSpPr>
      <xdr:spPr>
        <a:xfrm>
          <a:off x="863111" y="955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textlink="">
      <xdr:nvSpPr>
        <xdr:cNvPr id="155" name="テキスト ボックス 154"/>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51552</xdr:rowOff>
    </xdr:from>
    <xdr:to>
      <xdr:col>24</xdr:col>
      <xdr:colOff>62865</xdr:colOff>
      <xdr:row>78</xdr:row>
      <xdr:rowOff>10516</xdr:rowOff>
    </xdr:to>
    <xdr:cxnSp macro="">
      <xdr:nvCxnSpPr>
        <xdr:cNvPr id="169" name="直線コネクタ 168"/>
        <xdr:cNvCxnSpPr/>
      </xdr:nvCxnSpPr>
      <xdr:spPr>
        <a:xfrm flipV="1">
          <a:off x="4633595" y="12224502"/>
          <a:ext cx="1270" cy="1159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14343</xdr:rowOff>
    </xdr:from>
    <xdr:ext cx="599010" cy="259045"/>
    <xdr:sp textlink="">
      <xdr:nvSpPr>
        <xdr:cNvPr id="170" name="民生費最小値テキスト"/>
        <xdr:cNvSpPr txBox="1"/>
      </xdr:nvSpPr>
      <xdr:spPr>
        <a:xfrm>
          <a:off x="4686300" y="133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10516</xdr:rowOff>
    </xdr:from>
    <xdr:to>
      <xdr:col>24</xdr:col>
      <xdr:colOff>152400</xdr:colOff>
      <xdr:row>78</xdr:row>
      <xdr:rowOff>10516</xdr:rowOff>
    </xdr:to>
    <xdr:cxnSp macro="">
      <xdr:nvCxnSpPr>
        <xdr:cNvPr id="171" name="直線コネクタ 170"/>
        <xdr:cNvCxnSpPr/>
      </xdr:nvCxnSpPr>
      <xdr:spPr>
        <a:xfrm>
          <a:off x="4546600" y="13383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169679</xdr:rowOff>
    </xdr:from>
    <xdr:ext cx="599010" cy="259045"/>
    <xdr:sp textlink="">
      <xdr:nvSpPr>
        <xdr:cNvPr id="172" name="民生費最大値テキスト"/>
        <xdr:cNvSpPr txBox="1"/>
      </xdr:nvSpPr>
      <xdr:spPr>
        <a:xfrm>
          <a:off x="4686300" y="1199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51552</xdr:rowOff>
    </xdr:from>
    <xdr:to>
      <xdr:col>24</xdr:col>
      <xdr:colOff>152400</xdr:colOff>
      <xdr:row>71</xdr:row>
      <xdr:rowOff>51552</xdr:rowOff>
    </xdr:to>
    <xdr:cxnSp macro="">
      <xdr:nvCxnSpPr>
        <xdr:cNvPr id="173" name="直線コネクタ 172"/>
        <xdr:cNvCxnSpPr/>
      </xdr:nvCxnSpPr>
      <xdr:spPr>
        <a:xfrm>
          <a:off x="4546600" y="1222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77149</xdr:rowOff>
    </xdr:from>
    <xdr:to>
      <xdr:col>24</xdr:col>
      <xdr:colOff>63500</xdr:colOff>
      <xdr:row>77</xdr:row>
      <xdr:rowOff>97245</xdr:rowOff>
    </xdr:to>
    <xdr:cxnSp macro="">
      <xdr:nvCxnSpPr>
        <xdr:cNvPr id="174" name="直線コネクタ 173"/>
        <xdr:cNvCxnSpPr/>
      </xdr:nvCxnSpPr>
      <xdr:spPr>
        <a:xfrm flipV="1">
          <a:off x="3797300" y="13107349"/>
          <a:ext cx="838200" cy="19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99524</xdr:rowOff>
    </xdr:from>
    <xdr:ext cx="599010" cy="259045"/>
    <xdr:sp textlink="">
      <xdr:nvSpPr>
        <xdr:cNvPr id="175" name="民生費平均値テキスト"/>
        <xdr:cNvSpPr txBox="1"/>
      </xdr:nvSpPr>
      <xdr:spPr>
        <a:xfrm>
          <a:off x="4686300" y="127868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76647</xdr:rowOff>
    </xdr:from>
    <xdr:to>
      <xdr:col>24</xdr:col>
      <xdr:colOff>114300</xdr:colOff>
      <xdr:row>76</xdr:row>
      <xdr:rowOff>6796</xdr:rowOff>
    </xdr:to>
    <xdr:sp textlink="">
      <xdr:nvSpPr>
        <xdr:cNvPr id="176" name="フローチャート: 判断 175"/>
        <xdr:cNvSpPr/>
      </xdr:nvSpPr>
      <xdr:spPr>
        <a:xfrm>
          <a:off x="4584700" y="129353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97245</xdr:rowOff>
    </xdr:from>
    <xdr:to>
      <xdr:col>19</xdr:col>
      <xdr:colOff>177800</xdr:colOff>
      <xdr:row>77</xdr:row>
      <xdr:rowOff>160378</xdr:rowOff>
    </xdr:to>
    <xdr:cxnSp macro="">
      <xdr:nvCxnSpPr>
        <xdr:cNvPr id="177" name="直線コネクタ 176"/>
        <xdr:cNvCxnSpPr/>
      </xdr:nvCxnSpPr>
      <xdr:spPr>
        <a:xfrm flipV="1">
          <a:off x="2908300" y="13298895"/>
          <a:ext cx="889000" cy="6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116959</xdr:rowOff>
    </xdr:from>
    <xdr:to>
      <xdr:col>20</xdr:col>
      <xdr:colOff>38100</xdr:colOff>
      <xdr:row>77</xdr:row>
      <xdr:rowOff>47109</xdr:rowOff>
    </xdr:to>
    <xdr:sp textlink="">
      <xdr:nvSpPr>
        <xdr:cNvPr id="178" name="フローチャート: 判断 177"/>
        <xdr:cNvSpPr/>
      </xdr:nvSpPr>
      <xdr:spPr>
        <a:xfrm>
          <a:off x="3746500" y="1314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63636</xdr:rowOff>
    </xdr:from>
    <xdr:ext cx="599010" cy="259045"/>
    <xdr:sp textlink="">
      <xdr:nvSpPr>
        <xdr:cNvPr id="179" name="テキスト ボックス 178"/>
        <xdr:cNvSpPr txBox="1"/>
      </xdr:nvSpPr>
      <xdr:spPr>
        <a:xfrm>
          <a:off x="3497795" y="1292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160378</xdr:rowOff>
    </xdr:from>
    <xdr:to>
      <xdr:col>15</xdr:col>
      <xdr:colOff>50800</xdr:colOff>
      <xdr:row>78</xdr:row>
      <xdr:rowOff>25719</xdr:rowOff>
    </xdr:to>
    <xdr:cxnSp macro="">
      <xdr:nvCxnSpPr>
        <xdr:cNvPr id="180" name="直線コネクタ 179"/>
        <xdr:cNvCxnSpPr/>
      </xdr:nvCxnSpPr>
      <xdr:spPr>
        <a:xfrm flipV="1">
          <a:off x="2019300" y="13362028"/>
          <a:ext cx="889000" cy="3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130460</xdr:rowOff>
    </xdr:from>
    <xdr:to>
      <xdr:col>15</xdr:col>
      <xdr:colOff>101600</xdr:colOff>
      <xdr:row>77</xdr:row>
      <xdr:rowOff>60610</xdr:rowOff>
    </xdr:to>
    <xdr:sp textlink="">
      <xdr:nvSpPr>
        <xdr:cNvPr id="181" name="フローチャート: 判断 180"/>
        <xdr:cNvSpPr/>
      </xdr:nvSpPr>
      <xdr:spPr>
        <a:xfrm>
          <a:off x="2857500" y="1316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77136</xdr:rowOff>
    </xdr:from>
    <xdr:ext cx="599010" cy="259045"/>
    <xdr:sp textlink="">
      <xdr:nvSpPr>
        <xdr:cNvPr id="182" name="テキスト ボックス 181"/>
        <xdr:cNvSpPr txBox="1"/>
      </xdr:nvSpPr>
      <xdr:spPr>
        <a:xfrm>
          <a:off x="2608795" y="1293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25719</xdr:rowOff>
    </xdr:from>
    <xdr:to>
      <xdr:col>10</xdr:col>
      <xdr:colOff>114300</xdr:colOff>
      <xdr:row>78</xdr:row>
      <xdr:rowOff>34708</xdr:rowOff>
    </xdr:to>
    <xdr:cxnSp macro="">
      <xdr:nvCxnSpPr>
        <xdr:cNvPr id="183" name="直線コネクタ 182"/>
        <xdr:cNvCxnSpPr/>
      </xdr:nvCxnSpPr>
      <xdr:spPr>
        <a:xfrm flipV="1">
          <a:off x="1130300" y="13398819"/>
          <a:ext cx="889000" cy="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4632</xdr:rowOff>
    </xdr:from>
    <xdr:to>
      <xdr:col>10</xdr:col>
      <xdr:colOff>165100</xdr:colOff>
      <xdr:row>77</xdr:row>
      <xdr:rowOff>106232</xdr:rowOff>
    </xdr:to>
    <xdr:sp textlink="">
      <xdr:nvSpPr>
        <xdr:cNvPr id="184" name="フローチャート: 判断 183"/>
        <xdr:cNvSpPr/>
      </xdr:nvSpPr>
      <xdr:spPr>
        <a:xfrm>
          <a:off x="1968500" y="1320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122759</xdr:rowOff>
    </xdr:from>
    <xdr:ext cx="599010" cy="259045"/>
    <xdr:sp textlink="">
      <xdr:nvSpPr>
        <xdr:cNvPr id="185" name="テキスト ボックス 184"/>
        <xdr:cNvSpPr txBox="1"/>
      </xdr:nvSpPr>
      <xdr:spPr>
        <a:xfrm>
          <a:off x="1719795" y="129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6336</xdr:rowOff>
    </xdr:from>
    <xdr:to>
      <xdr:col>6</xdr:col>
      <xdr:colOff>38100</xdr:colOff>
      <xdr:row>77</xdr:row>
      <xdr:rowOff>107936</xdr:rowOff>
    </xdr:to>
    <xdr:sp textlink="">
      <xdr:nvSpPr>
        <xdr:cNvPr id="186" name="フローチャート: 判断 185"/>
        <xdr:cNvSpPr/>
      </xdr:nvSpPr>
      <xdr:spPr>
        <a:xfrm>
          <a:off x="1079500" y="1320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124463</xdr:rowOff>
    </xdr:from>
    <xdr:ext cx="599010" cy="259045"/>
    <xdr:sp textlink="">
      <xdr:nvSpPr>
        <xdr:cNvPr id="187" name="テキスト ボックス 186"/>
        <xdr:cNvSpPr txBox="1"/>
      </xdr:nvSpPr>
      <xdr:spPr>
        <a:xfrm>
          <a:off x="830795" y="1298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26349</xdr:rowOff>
    </xdr:from>
    <xdr:to>
      <xdr:col>24</xdr:col>
      <xdr:colOff>114300</xdr:colOff>
      <xdr:row>76</xdr:row>
      <xdr:rowOff>127949</xdr:rowOff>
    </xdr:to>
    <xdr:sp textlink="">
      <xdr:nvSpPr>
        <xdr:cNvPr id="193" name="楕円 192"/>
        <xdr:cNvSpPr/>
      </xdr:nvSpPr>
      <xdr:spPr>
        <a:xfrm>
          <a:off x="4584700" y="130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4776</xdr:rowOff>
    </xdr:from>
    <xdr:ext cx="599010" cy="259045"/>
    <xdr:sp textlink="">
      <xdr:nvSpPr>
        <xdr:cNvPr id="194" name="民生費該当値テキスト"/>
        <xdr:cNvSpPr txBox="1"/>
      </xdr:nvSpPr>
      <xdr:spPr>
        <a:xfrm>
          <a:off x="4686300" y="1303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46445</xdr:rowOff>
    </xdr:from>
    <xdr:to>
      <xdr:col>20</xdr:col>
      <xdr:colOff>38100</xdr:colOff>
      <xdr:row>77</xdr:row>
      <xdr:rowOff>148045</xdr:rowOff>
    </xdr:to>
    <xdr:sp textlink="">
      <xdr:nvSpPr>
        <xdr:cNvPr id="195" name="楕円 194"/>
        <xdr:cNvSpPr/>
      </xdr:nvSpPr>
      <xdr:spPr>
        <a:xfrm>
          <a:off x="3746500" y="132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139172</xdr:rowOff>
    </xdr:from>
    <xdr:ext cx="599010" cy="259045"/>
    <xdr:sp textlink="">
      <xdr:nvSpPr>
        <xdr:cNvPr id="196" name="テキスト ボックス 195"/>
        <xdr:cNvSpPr txBox="1"/>
      </xdr:nvSpPr>
      <xdr:spPr>
        <a:xfrm>
          <a:off x="3497795" y="1334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109578</xdr:rowOff>
    </xdr:from>
    <xdr:to>
      <xdr:col>15</xdr:col>
      <xdr:colOff>101600</xdr:colOff>
      <xdr:row>78</xdr:row>
      <xdr:rowOff>39728</xdr:rowOff>
    </xdr:to>
    <xdr:sp textlink="">
      <xdr:nvSpPr>
        <xdr:cNvPr id="197" name="楕円 196"/>
        <xdr:cNvSpPr/>
      </xdr:nvSpPr>
      <xdr:spPr>
        <a:xfrm>
          <a:off x="2857500" y="1331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30855</xdr:rowOff>
    </xdr:from>
    <xdr:ext cx="599010" cy="259045"/>
    <xdr:sp textlink="">
      <xdr:nvSpPr>
        <xdr:cNvPr id="198" name="テキスト ボックス 197"/>
        <xdr:cNvSpPr txBox="1"/>
      </xdr:nvSpPr>
      <xdr:spPr>
        <a:xfrm>
          <a:off x="2608795" y="1340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146369</xdr:rowOff>
    </xdr:from>
    <xdr:to>
      <xdr:col>10</xdr:col>
      <xdr:colOff>165100</xdr:colOff>
      <xdr:row>78</xdr:row>
      <xdr:rowOff>76519</xdr:rowOff>
    </xdr:to>
    <xdr:sp textlink="">
      <xdr:nvSpPr>
        <xdr:cNvPr id="199" name="楕円 198"/>
        <xdr:cNvSpPr/>
      </xdr:nvSpPr>
      <xdr:spPr>
        <a:xfrm>
          <a:off x="1968500" y="133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67646</xdr:rowOff>
    </xdr:from>
    <xdr:ext cx="599010" cy="259045"/>
    <xdr:sp textlink="">
      <xdr:nvSpPr>
        <xdr:cNvPr id="200" name="テキスト ボックス 199"/>
        <xdr:cNvSpPr txBox="1"/>
      </xdr:nvSpPr>
      <xdr:spPr>
        <a:xfrm>
          <a:off x="1719795" y="1344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155358</xdr:rowOff>
    </xdr:from>
    <xdr:to>
      <xdr:col>6</xdr:col>
      <xdr:colOff>38100</xdr:colOff>
      <xdr:row>78</xdr:row>
      <xdr:rowOff>85508</xdr:rowOff>
    </xdr:to>
    <xdr:sp textlink="">
      <xdr:nvSpPr>
        <xdr:cNvPr id="201" name="楕円 200"/>
        <xdr:cNvSpPr/>
      </xdr:nvSpPr>
      <xdr:spPr>
        <a:xfrm>
          <a:off x="1079500" y="133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76635</xdr:rowOff>
    </xdr:from>
    <xdr:ext cx="599010" cy="259045"/>
    <xdr:sp textlink="">
      <xdr:nvSpPr>
        <xdr:cNvPr id="202" name="テキスト ボックス 201"/>
        <xdr:cNvSpPr txBox="1"/>
      </xdr:nvSpPr>
      <xdr:spPr>
        <a:xfrm>
          <a:off x="830795" y="134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textlink="">
      <xdr:nvSpPr>
        <xdr:cNvPr id="215" name="テキスト ボックス 21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textlink="">
      <xdr:nvSpPr>
        <xdr:cNvPr id="217" name="テキスト ボックス 216"/>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textlink="">
      <xdr:nvSpPr>
        <xdr:cNvPr id="219" name="テキスト ボックス 218"/>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textlink="">
      <xdr:nvSpPr>
        <xdr:cNvPr id="221" name="テキスト ボックス 220"/>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5" name="直線コネクタ 224"/>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textlink="">
      <xdr:nvSpPr>
        <xdr:cNvPr id="226"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7" name="直線コネクタ 226"/>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textlink="">
      <xdr:nvSpPr>
        <xdr:cNvPr id="228"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9" name="直線コネクタ 228"/>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162926</xdr:rowOff>
    </xdr:from>
    <xdr:to>
      <xdr:col>24</xdr:col>
      <xdr:colOff>63500</xdr:colOff>
      <xdr:row>97</xdr:row>
      <xdr:rowOff>123675</xdr:rowOff>
    </xdr:to>
    <xdr:cxnSp macro="">
      <xdr:nvCxnSpPr>
        <xdr:cNvPr id="230" name="直線コネクタ 229"/>
        <xdr:cNvCxnSpPr/>
      </xdr:nvCxnSpPr>
      <xdr:spPr>
        <a:xfrm flipV="1">
          <a:off x="3797300" y="16622126"/>
          <a:ext cx="838200" cy="13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textlink="">
      <xdr:nvSpPr>
        <xdr:cNvPr id="231" name="衛生費平均値テキスト"/>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textlink="">
      <xdr:nvSpPr>
        <xdr:cNvPr id="232" name="フローチャート: 判断 231"/>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123675</xdr:rowOff>
    </xdr:from>
    <xdr:to>
      <xdr:col>19</xdr:col>
      <xdr:colOff>177800</xdr:colOff>
      <xdr:row>97</xdr:row>
      <xdr:rowOff>127172</xdr:rowOff>
    </xdr:to>
    <xdr:cxnSp macro="">
      <xdr:nvCxnSpPr>
        <xdr:cNvPr id="233" name="直線コネクタ 232"/>
        <xdr:cNvCxnSpPr/>
      </xdr:nvCxnSpPr>
      <xdr:spPr>
        <a:xfrm flipV="1">
          <a:off x="2908300" y="16754325"/>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textlink="">
      <xdr:nvSpPr>
        <xdr:cNvPr id="234" name="フローチャート: 判断 233"/>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textlink="">
      <xdr:nvSpPr>
        <xdr:cNvPr id="235" name="テキスト ボックス 234"/>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127172</xdr:rowOff>
    </xdr:from>
    <xdr:to>
      <xdr:col>15</xdr:col>
      <xdr:colOff>50800</xdr:colOff>
      <xdr:row>97</xdr:row>
      <xdr:rowOff>134099</xdr:rowOff>
    </xdr:to>
    <xdr:cxnSp macro="">
      <xdr:nvCxnSpPr>
        <xdr:cNvPr id="236" name="直線コネクタ 235"/>
        <xdr:cNvCxnSpPr/>
      </xdr:nvCxnSpPr>
      <xdr:spPr>
        <a:xfrm flipV="1">
          <a:off x="2019300" y="16757822"/>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textlink="">
      <xdr:nvSpPr>
        <xdr:cNvPr id="237" name="フローチャート: 判断 236"/>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textlink="">
      <xdr:nvSpPr>
        <xdr:cNvPr id="238" name="テキスト ボックス 237"/>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134099</xdr:rowOff>
    </xdr:from>
    <xdr:to>
      <xdr:col>10</xdr:col>
      <xdr:colOff>114300</xdr:colOff>
      <xdr:row>97</xdr:row>
      <xdr:rowOff>159427</xdr:rowOff>
    </xdr:to>
    <xdr:cxnSp macro="">
      <xdr:nvCxnSpPr>
        <xdr:cNvPr id="239" name="直線コネクタ 238"/>
        <xdr:cNvCxnSpPr/>
      </xdr:nvCxnSpPr>
      <xdr:spPr>
        <a:xfrm flipV="1">
          <a:off x="1130300" y="16764749"/>
          <a:ext cx="889000" cy="2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textlink="">
      <xdr:nvSpPr>
        <xdr:cNvPr id="240" name="フローチャート: 判断 239"/>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textlink="">
      <xdr:nvSpPr>
        <xdr:cNvPr id="241" name="テキスト ボックス 240"/>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textlink="">
      <xdr:nvSpPr>
        <xdr:cNvPr id="242" name="フローチャート: 判断 241"/>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textlink="">
      <xdr:nvSpPr>
        <xdr:cNvPr id="243" name="テキスト ボックス 242"/>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112126</xdr:rowOff>
    </xdr:from>
    <xdr:to>
      <xdr:col>24</xdr:col>
      <xdr:colOff>114300</xdr:colOff>
      <xdr:row>97</xdr:row>
      <xdr:rowOff>42276</xdr:rowOff>
    </xdr:to>
    <xdr:sp textlink="">
      <xdr:nvSpPr>
        <xdr:cNvPr id="249" name="楕円 248"/>
        <xdr:cNvSpPr/>
      </xdr:nvSpPr>
      <xdr:spPr>
        <a:xfrm>
          <a:off x="4584700" y="1657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90553</xdr:rowOff>
    </xdr:from>
    <xdr:ext cx="534377" cy="259045"/>
    <xdr:sp textlink="">
      <xdr:nvSpPr>
        <xdr:cNvPr id="250" name="衛生費該当値テキスト"/>
        <xdr:cNvSpPr txBox="1"/>
      </xdr:nvSpPr>
      <xdr:spPr>
        <a:xfrm>
          <a:off x="4686300" y="1654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72875</xdr:rowOff>
    </xdr:from>
    <xdr:to>
      <xdr:col>20</xdr:col>
      <xdr:colOff>38100</xdr:colOff>
      <xdr:row>98</xdr:row>
      <xdr:rowOff>3025</xdr:rowOff>
    </xdr:to>
    <xdr:sp textlink="">
      <xdr:nvSpPr>
        <xdr:cNvPr id="251" name="楕円 250"/>
        <xdr:cNvSpPr/>
      </xdr:nvSpPr>
      <xdr:spPr>
        <a:xfrm>
          <a:off x="3746500" y="167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165602</xdr:rowOff>
    </xdr:from>
    <xdr:ext cx="534377" cy="259045"/>
    <xdr:sp textlink="">
      <xdr:nvSpPr>
        <xdr:cNvPr id="252" name="テキスト ボックス 251"/>
        <xdr:cNvSpPr txBox="1"/>
      </xdr:nvSpPr>
      <xdr:spPr>
        <a:xfrm>
          <a:off x="3530111" y="1679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76372</xdr:rowOff>
    </xdr:from>
    <xdr:to>
      <xdr:col>15</xdr:col>
      <xdr:colOff>101600</xdr:colOff>
      <xdr:row>98</xdr:row>
      <xdr:rowOff>6522</xdr:rowOff>
    </xdr:to>
    <xdr:sp textlink="">
      <xdr:nvSpPr>
        <xdr:cNvPr id="253" name="楕円 252"/>
        <xdr:cNvSpPr/>
      </xdr:nvSpPr>
      <xdr:spPr>
        <a:xfrm>
          <a:off x="2857500" y="167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169099</xdr:rowOff>
    </xdr:from>
    <xdr:ext cx="534377" cy="259045"/>
    <xdr:sp textlink="">
      <xdr:nvSpPr>
        <xdr:cNvPr id="254" name="テキスト ボックス 253"/>
        <xdr:cNvSpPr txBox="1"/>
      </xdr:nvSpPr>
      <xdr:spPr>
        <a:xfrm>
          <a:off x="2641111" y="167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83299</xdr:rowOff>
    </xdr:from>
    <xdr:to>
      <xdr:col>10</xdr:col>
      <xdr:colOff>165100</xdr:colOff>
      <xdr:row>98</xdr:row>
      <xdr:rowOff>13449</xdr:rowOff>
    </xdr:to>
    <xdr:sp textlink="">
      <xdr:nvSpPr>
        <xdr:cNvPr id="255" name="楕円 254"/>
        <xdr:cNvSpPr/>
      </xdr:nvSpPr>
      <xdr:spPr>
        <a:xfrm>
          <a:off x="1968500" y="167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4576</xdr:rowOff>
    </xdr:from>
    <xdr:ext cx="534377" cy="259045"/>
    <xdr:sp textlink="">
      <xdr:nvSpPr>
        <xdr:cNvPr id="256" name="テキスト ボックス 255"/>
        <xdr:cNvSpPr txBox="1"/>
      </xdr:nvSpPr>
      <xdr:spPr>
        <a:xfrm>
          <a:off x="1752111" y="1680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108627</xdr:rowOff>
    </xdr:from>
    <xdr:to>
      <xdr:col>6</xdr:col>
      <xdr:colOff>38100</xdr:colOff>
      <xdr:row>98</xdr:row>
      <xdr:rowOff>38777</xdr:rowOff>
    </xdr:to>
    <xdr:sp textlink="">
      <xdr:nvSpPr>
        <xdr:cNvPr id="257" name="楕円 256"/>
        <xdr:cNvSpPr/>
      </xdr:nvSpPr>
      <xdr:spPr>
        <a:xfrm>
          <a:off x="1079500" y="1673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29904</xdr:rowOff>
    </xdr:from>
    <xdr:ext cx="534377" cy="259045"/>
    <xdr:sp textlink="">
      <xdr:nvSpPr>
        <xdr:cNvPr id="258" name="テキスト ボックス 257"/>
        <xdr:cNvSpPr txBox="1"/>
      </xdr:nvSpPr>
      <xdr:spPr>
        <a:xfrm>
          <a:off x="863111" y="1683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80" name="直線コネクタ 279"/>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textlink="">
      <xdr:nvSpPr>
        <xdr:cNvPr id="283"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4" name="直線コネクタ 283"/>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17628</xdr:rowOff>
    </xdr:from>
    <xdr:to>
      <xdr:col>55</xdr:col>
      <xdr:colOff>0</xdr:colOff>
      <xdr:row>35</xdr:row>
      <xdr:rowOff>59233</xdr:rowOff>
    </xdr:to>
    <xdr:cxnSp macro="">
      <xdr:nvCxnSpPr>
        <xdr:cNvPr id="285" name="直線コネクタ 284"/>
        <xdr:cNvCxnSpPr/>
      </xdr:nvCxnSpPr>
      <xdr:spPr>
        <a:xfrm>
          <a:off x="9639300" y="6018378"/>
          <a:ext cx="8382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60012</xdr:rowOff>
    </xdr:from>
    <xdr:ext cx="378565" cy="259045"/>
    <xdr:sp textlink="">
      <xdr:nvSpPr>
        <xdr:cNvPr id="286" name="労働費平均値テキスト"/>
        <xdr:cNvSpPr txBox="1"/>
      </xdr:nvSpPr>
      <xdr:spPr>
        <a:xfrm>
          <a:off x="10528300" y="6232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textlink="">
      <xdr:nvSpPr>
        <xdr:cNvPr id="287" name="フローチャート: 判断 286"/>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152959</xdr:rowOff>
    </xdr:from>
    <xdr:to>
      <xdr:col>50</xdr:col>
      <xdr:colOff>114300</xdr:colOff>
      <xdr:row>35</xdr:row>
      <xdr:rowOff>17628</xdr:rowOff>
    </xdr:to>
    <xdr:cxnSp macro="">
      <xdr:nvCxnSpPr>
        <xdr:cNvPr id="288" name="直線コネクタ 287"/>
        <xdr:cNvCxnSpPr/>
      </xdr:nvCxnSpPr>
      <xdr:spPr>
        <a:xfrm>
          <a:off x="8750300" y="5810809"/>
          <a:ext cx="889000" cy="20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textlink="">
      <xdr:nvSpPr>
        <xdr:cNvPr id="289" name="フローチャート: 判断 288"/>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1947</xdr:rowOff>
    </xdr:from>
    <xdr:ext cx="378565" cy="259045"/>
    <xdr:sp textlink="">
      <xdr:nvSpPr>
        <xdr:cNvPr id="290" name="テキスト ボックス 289"/>
        <xdr:cNvSpPr txBox="1"/>
      </xdr:nvSpPr>
      <xdr:spPr>
        <a:xfrm>
          <a:off x="9450017" y="63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152959</xdr:rowOff>
    </xdr:from>
    <xdr:to>
      <xdr:col>45</xdr:col>
      <xdr:colOff>177800</xdr:colOff>
      <xdr:row>34</xdr:row>
      <xdr:rowOff>12598</xdr:rowOff>
    </xdr:to>
    <xdr:cxnSp macro="">
      <xdr:nvCxnSpPr>
        <xdr:cNvPr id="291" name="直線コネクタ 290"/>
        <xdr:cNvCxnSpPr/>
      </xdr:nvCxnSpPr>
      <xdr:spPr>
        <a:xfrm flipV="1">
          <a:off x="7861300" y="5810809"/>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textlink="">
      <xdr:nvSpPr>
        <xdr:cNvPr id="292" name="フローチャート: 判断 291"/>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155567</xdr:rowOff>
    </xdr:from>
    <xdr:ext cx="378565" cy="259045"/>
    <xdr:sp textlink="">
      <xdr:nvSpPr>
        <xdr:cNvPr id="293" name="テキスト ボックス 292"/>
        <xdr:cNvSpPr txBox="1"/>
      </xdr:nvSpPr>
      <xdr:spPr>
        <a:xfrm>
          <a:off x="8561017" y="632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11684</xdr:rowOff>
    </xdr:from>
    <xdr:to>
      <xdr:col>41</xdr:col>
      <xdr:colOff>50800</xdr:colOff>
      <xdr:row>34</xdr:row>
      <xdr:rowOff>12598</xdr:rowOff>
    </xdr:to>
    <xdr:cxnSp macro="">
      <xdr:nvCxnSpPr>
        <xdr:cNvPr id="294" name="直線コネクタ 293"/>
        <xdr:cNvCxnSpPr/>
      </xdr:nvCxnSpPr>
      <xdr:spPr>
        <a:xfrm>
          <a:off x="6972300" y="584098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textlink="">
      <xdr:nvSpPr>
        <xdr:cNvPr id="295" name="フローチャート: 判断 294"/>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144594</xdr:rowOff>
    </xdr:from>
    <xdr:ext cx="378565" cy="259045"/>
    <xdr:sp textlink="">
      <xdr:nvSpPr>
        <xdr:cNvPr id="296" name="テキスト ボックス 295"/>
        <xdr:cNvSpPr txBox="1"/>
      </xdr:nvSpPr>
      <xdr:spPr>
        <a:xfrm>
          <a:off x="7672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textlink="">
      <xdr:nvSpPr>
        <xdr:cNvPr id="297" name="フローチャート: 判断 296"/>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89273</xdr:rowOff>
    </xdr:from>
    <xdr:ext cx="378565" cy="259045"/>
    <xdr:sp textlink="">
      <xdr:nvSpPr>
        <xdr:cNvPr id="298" name="テキスト ボックス 297"/>
        <xdr:cNvSpPr txBox="1"/>
      </xdr:nvSpPr>
      <xdr:spPr>
        <a:xfrm>
          <a:off x="6783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8433</xdr:rowOff>
    </xdr:from>
    <xdr:to>
      <xdr:col>55</xdr:col>
      <xdr:colOff>50800</xdr:colOff>
      <xdr:row>35</xdr:row>
      <xdr:rowOff>110033</xdr:rowOff>
    </xdr:to>
    <xdr:sp textlink="">
      <xdr:nvSpPr>
        <xdr:cNvPr id="304" name="楕円 303"/>
        <xdr:cNvSpPr/>
      </xdr:nvSpPr>
      <xdr:spPr>
        <a:xfrm>
          <a:off x="10426700" y="60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31310</xdr:rowOff>
    </xdr:from>
    <xdr:ext cx="469744" cy="259045"/>
    <xdr:sp textlink="">
      <xdr:nvSpPr>
        <xdr:cNvPr id="305" name="労働費該当値テキスト"/>
        <xdr:cNvSpPr txBox="1"/>
      </xdr:nvSpPr>
      <xdr:spPr>
        <a:xfrm>
          <a:off x="10528300" y="58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138278</xdr:rowOff>
    </xdr:from>
    <xdr:to>
      <xdr:col>50</xdr:col>
      <xdr:colOff>165100</xdr:colOff>
      <xdr:row>35</xdr:row>
      <xdr:rowOff>68428</xdr:rowOff>
    </xdr:to>
    <xdr:sp textlink="">
      <xdr:nvSpPr>
        <xdr:cNvPr id="306" name="楕円 305"/>
        <xdr:cNvSpPr/>
      </xdr:nvSpPr>
      <xdr:spPr>
        <a:xfrm>
          <a:off x="9588500" y="59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84955</xdr:rowOff>
    </xdr:from>
    <xdr:ext cx="469744" cy="259045"/>
    <xdr:sp textlink="">
      <xdr:nvSpPr>
        <xdr:cNvPr id="307" name="テキスト ボックス 306"/>
        <xdr:cNvSpPr txBox="1"/>
      </xdr:nvSpPr>
      <xdr:spPr>
        <a:xfrm>
          <a:off x="9404428" y="574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102159</xdr:rowOff>
    </xdr:from>
    <xdr:to>
      <xdr:col>46</xdr:col>
      <xdr:colOff>38100</xdr:colOff>
      <xdr:row>34</xdr:row>
      <xdr:rowOff>32309</xdr:rowOff>
    </xdr:to>
    <xdr:sp textlink="">
      <xdr:nvSpPr>
        <xdr:cNvPr id="308" name="楕円 307"/>
        <xdr:cNvSpPr/>
      </xdr:nvSpPr>
      <xdr:spPr>
        <a:xfrm>
          <a:off x="8699500" y="57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48836</xdr:rowOff>
    </xdr:from>
    <xdr:ext cx="469744" cy="259045"/>
    <xdr:sp textlink="">
      <xdr:nvSpPr>
        <xdr:cNvPr id="309" name="テキスト ボックス 308"/>
        <xdr:cNvSpPr txBox="1"/>
      </xdr:nvSpPr>
      <xdr:spPr>
        <a:xfrm>
          <a:off x="8515428" y="553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133248</xdr:rowOff>
    </xdr:from>
    <xdr:to>
      <xdr:col>41</xdr:col>
      <xdr:colOff>101600</xdr:colOff>
      <xdr:row>34</xdr:row>
      <xdr:rowOff>63398</xdr:rowOff>
    </xdr:to>
    <xdr:sp textlink="">
      <xdr:nvSpPr>
        <xdr:cNvPr id="310" name="楕円 309"/>
        <xdr:cNvSpPr/>
      </xdr:nvSpPr>
      <xdr:spPr>
        <a:xfrm>
          <a:off x="7810500" y="57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79925</xdr:rowOff>
    </xdr:from>
    <xdr:ext cx="469744" cy="259045"/>
    <xdr:sp textlink="">
      <xdr:nvSpPr>
        <xdr:cNvPr id="311" name="テキスト ボックス 310"/>
        <xdr:cNvSpPr txBox="1"/>
      </xdr:nvSpPr>
      <xdr:spPr>
        <a:xfrm>
          <a:off x="7626428" y="556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132334</xdr:rowOff>
    </xdr:from>
    <xdr:to>
      <xdr:col>36</xdr:col>
      <xdr:colOff>165100</xdr:colOff>
      <xdr:row>34</xdr:row>
      <xdr:rowOff>62484</xdr:rowOff>
    </xdr:to>
    <xdr:sp textlink="">
      <xdr:nvSpPr>
        <xdr:cNvPr id="312" name="楕円 311"/>
        <xdr:cNvSpPr/>
      </xdr:nvSpPr>
      <xdr:spPr>
        <a:xfrm>
          <a:off x="6921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79011</xdr:rowOff>
    </xdr:from>
    <xdr:ext cx="469744" cy="259045"/>
    <xdr:sp textlink="">
      <xdr:nvSpPr>
        <xdr:cNvPr id="313" name="テキスト ボックス 312"/>
        <xdr:cNvSpPr txBox="1"/>
      </xdr:nvSpPr>
      <xdr:spPr>
        <a:xfrm>
          <a:off x="6737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textlink="">
      <xdr:nvSpPr>
        <xdr:cNvPr id="327" name="テキスト ボックス 32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textlink="">
      <xdr:nvSpPr>
        <xdr:cNvPr id="329" name="テキスト ボックス 32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textlink="">
      <xdr:nvSpPr>
        <xdr:cNvPr id="331" name="テキスト ボックス 33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5" name="直線コネクタ 334"/>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textlink="">
      <xdr:nvSpPr>
        <xdr:cNvPr id="336"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7" name="直線コネクタ 336"/>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textlink="">
      <xdr:nvSpPr>
        <xdr:cNvPr id="338" name="農林水産業費最大値テキスト"/>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9" name="直線コネクタ 338"/>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23343</xdr:rowOff>
    </xdr:from>
    <xdr:to>
      <xdr:col>55</xdr:col>
      <xdr:colOff>0</xdr:colOff>
      <xdr:row>57</xdr:row>
      <xdr:rowOff>124384</xdr:rowOff>
    </xdr:to>
    <xdr:cxnSp macro="">
      <xdr:nvCxnSpPr>
        <xdr:cNvPr id="340" name="直線コネクタ 339"/>
        <xdr:cNvCxnSpPr/>
      </xdr:nvCxnSpPr>
      <xdr:spPr>
        <a:xfrm>
          <a:off x="9639300" y="9795993"/>
          <a:ext cx="8382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textlink="">
      <xdr:nvSpPr>
        <xdr:cNvPr id="341" name="農林水産業費平均値テキスト"/>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textlink="">
      <xdr:nvSpPr>
        <xdr:cNvPr id="342" name="フローチャート: 判断 341"/>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23343</xdr:rowOff>
    </xdr:from>
    <xdr:to>
      <xdr:col>50</xdr:col>
      <xdr:colOff>114300</xdr:colOff>
      <xdr:row>57</xdr:row>
      <xdr:rowOff>116794</xdr:rowOff>
    </xdr:to>
    <xdr:cxnSp macro="">
      <xdr:nvCxnSpPr>
        <xdr:cNvPr id="343" name="直線コネクタ 342"/>
        <xdr:cNvCxnSpPr/>
      </xdr:nvCxnSpPr>
      <xdr:spPr>
        <a:xfrm flipV="1">
          <a:off x="8750300" y="9795993"/>
          <a:ext cx="889000" cy="9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textlink="">
      <xdr:nvSpPr>
        <xdr:cNvPr id="344" name="フローチャート: 判断 343"/>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158676</xdr:rowOff>
    </xdr:from>
    <xdr:ext cx="469744" cy="259045"/>
    <xdr:sp textlink="">
      <xdr:nvSpPr>
        <xdr:cNvPr id="345" name="テキスト ボックス 344"/>
        <xdr:cNvSpPr txBox="1"/>
      </xdr:nvSpPr>
      <xdr:spPr>
        <a:xfrm>
          <a:off x="9404428" y="993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89865</xdr:rowOff>
    </xdr:from>
    <xdr:to>
      <xdr:col>45</xdr:col>
      <xdr:colOff>177800</xdr:colOff>
      <xdr:row>57</xdr:row>
      <xdr:rowOff>116794</xdr:rowOff>
    </xdr:to>
    <xdr:cxnSp macro="">
      <xdr:nvCxnSpPr>
        <xdr:cNvPr id="346" name="直線コネクタ 345"/>
        <xdr:cNvCxnSpPr/>
      </xdr:nvCxnSpPr>
      <xdr:spPr>
        <a:xfrm>
          <a:off x="7861300" y="9862515"/>
          <a:ext cx="8890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textlink="">
      <xdr:nvSpPr>
        <xdr:cNvPr id="347" name="フローチャート: 判断 346"/>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1627</xdr:rowOff>
    </xdr:from>
    <xdr:ext cx="469744" cy="259045"/>
    <xdr:sp textlink="">
      <xdr:nvSpPr>
        <xdr:cNvPr id="348" name="テキスト ボックス 347"/>
        <xdr:cNvSpPr txBox="1"/>
      </xdr:nvSpPr>
      <xdr:spPr>
        <a:xfrm>
          <a:off x="8515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89865</xdr:rowOff>
    </xdr:from>
    <xdr:to>
      <xdr:col>41</xdr:col>
      <xdr:colOff>50800</xdr:colOff>
      <xdr:row>57</xdr:row>
      <xdr:rowOff>114646</xdr:rowOff>
    </xdr:to>
    <xdr:cxnSp macro="">
      <xdr:nvCxnSpPr>
        <xdr:cNvPr id="349" name="直線コネクタ 348"/>
        <xdr:cNvCxnSpPr/>
      </xdr:nvCxnSpPr>
      <xdr:spPr>
        <a:xfrm flipV="1">
          <a:off x="6972300" y="9862515"/>
          <a:ext cx="889000" cy="2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textlink="">
      <xdr:nvSpPr>
        <xdr:cNvPr id="350" name="フローチャート: 判断 349"/>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171386</xdr:rowOff>
    </xdr:from>
    <xdr:ext cx="469744" cy="259045"/>
    <xdr:sp textlink="">
      <xdr:nvSpPr>
        <xdr:cNvPr id="351" name="テキスト ボックス 350"/>
        <xdr:cNvSpPr txBox="1"/>
      </xdr:nvSpPr>
      <xdr:spPr>
        <a:xfrm>
          <a:off x="7626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textlink="">
      <xdr:nvSpPr>
        <xdr:cNvPr id="352" name="フローチャート: 判断 351"/>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textlink="">
      <xdr:nvSpPr>
        <xdr:cNvPr id="353" name="テキスト ボックス 352"/>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73584</xdr:rowOff>
    </xdr:from>
    <xdr:to>
      <xdr:col>55</xdr:col>
      <xdr:colOff>50800</xdr:colOff>
      <xdr:row>58</xdr:row>
      <xdr:rowOff>3734</xdr:rowOff>
    </xdr:to>
    <xdr:sp textlink="">
      <xdr:nvSpPr>
        <xdr:cNvPr id="359" name="楕円 358"/>
        <xdr:cNvSpPr/>
      </xdr:nvSpPr>
      <xdr:spPr>
        <a:xfrm>
          <a:off x="10426700" y="984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52011</xdr:rowOff>
    </xdr:from>
    <xdr:ext cx="469744" cy="259045"/>
    <xdr:sp textlink="">
      <xdr:nvSpPr>
        <xdr:cNvPr id="360" name="農林水産業費該当値テキスト"/>
        <xdr:cNvSpPr txBox="1"/>
      </xdr:nvSpPr>
      <xdr:spPr>
        <a:xfrm>
          <a:off x="10528300" y="982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143993</xdr:rowOff>
    </xdr:from>
    <xdr:to>
      <xdr:col>50</xdr:col>
      <xdr:colOff>165100</xdr:colOff>
      <xdr:row>57</xdr:row>
      <xdr:rowOff>74143</xdr:rowOff>
    </xdr:to>
    <xdr:sp textlink="">
      <xdr:nvSpPr>
        <xdr:cNvPr id="361" name="楕円 360"/>
        <xdr:cNvSpPr/>
      </xdr:nvSpPr>
      <xdr:spPr>
        <a:xfrm>
          <a:off x="9588500" y="974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90670</xdr:rowOff>
    </xdr:from>
    <xdr:ext cx="469744" cy="259045"/>
    <xdr:sp textlink="">
      <xdr:nvSpPr>
        <xdr:cNvPr id="362" name="テキスト ボックス 361"/>
        <xdr:cNvSpPr txBox="1"/>
      </xdr:nvSpPr>
      <xdr:spPr>
        <a:xfrm>
          <a:off x="9404428" y="952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65994</xdr:rowOff>
    </xdr:from>
    <xdr:to>
      <xdr:col>46</xdr:col>
      <xdr:colOff>38100</xdr:colOff>
      <xdr:row>57</xdr:row>
      <xdr:rowOff>167594</xdr:rowOff>
    </xdr:to>
    <xdr:sp textlink="">
      <xdr:nvSpPr>
        <xdr:cNvPr id="363" name="楕円 362"/>
        <xdr:cNvSpPr/>
      </xdr:nvSpPr>
      <xdr:spPr>
        <a:xfrm>
          <a:off x="8699500" y="983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12671</xdr:rowOff>
    </xdr:from>
    <xdr:ext cx="469744" cy="259045"/>
    <xdr:sp textlink="">
      <xdr:nvSpPr>
        <xdr:cNvPr id="364" name="テキスト ボックス 363"/>
        <xdr:cNvSpPr txBox="1"/>
      </xdr:nvSpPr>
      <xdr:spPr>
        <a:xfrm>
          <a:off x="8515428" y="961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39065</xdr:rowOff>
    </xdr:from>
    <xdr:to>
      <xdr:col>41</xdr:col>
      <xdr:colOff>101600</xdr:colOff>
      <xdr:row>57</xdr:row>
      <xdr:rowOff>140665</xdr:rowOff>
    </xdr:to>
    <xdr:sp textlink="">
      <xdr:nvSpPr>
        <xdr:cNvPr id="365" name="楕円 364"/>
        <xdr:cNvSpPr/>
      </xdr:nvSpPr>
      <xdr:spPr>
        <a:xfrm>
          <a:off x="7810500" y="98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157192</xdr:rowOff>
    </xdr:from>
    <xdr:ext cx="469744" cy="259045"/>
    <xdr:sp textlink="">
      <xdr:nvSpPr>
        <xdr:cNvPr id="366" name="テキスト ボックス 365"/>
        <xdr:cNvSpPr txBox="1"/>
      </xdr:nvSpPr>
      <xdr:spPr>
        <a:xfrm>
          <a:off x="7626428" y="958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63846</xdr:rowOff>
    </xdr:from>
    <xdr:to>
      <xdr:col>36</xdr:col>
      <xdr:colOff>165100</xdr:colOff>
      <xdr:row>57</xdr:row>
      <xdr:rowOff>165446</xdr:rowOff>
    </xdr:to>
    <xdr:sp textlink="">
      <xdr:nvSpPr>
        <xdr:cNvPr id="367" name="楕円 366"/>
        <xdr:cNvSpPr/>
      </xdr:nvSpPr>
      <xdr:spPr>
        <a:xfrm>
          <a:off x="6921500" y="983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156573</xdr:rowOff>
    </xdr:from>
    <xdr:ext cx="469744" cy="259045"/>
    <xdr:sp textlink="">
      <xdr:nvSpPr>
        <xdr:cNvPr id="368" name="テキスト ボックス 367"/>
        <xdr:cNvSpPr txBox="1"/>
      </xdr:nvSpPr>
      <xdr:spPr>
        <a:xfrm>
          <a:off x="6737428" y="992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4" name="直線コネクタ 393"/>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textlink="">
      <xdr:nvSpPr>
        <xdr:cNvPr id="395"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6" name="直線コネクタ 395"/>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textlink="">
      <xdr:nvSpPr>
        <xdr:cNvPr id="397"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8" name="直線コネクタ 397"/>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154363</xdr:rowOff>
    </xdr:from>
    <xdr:to>
      <xdr:col>55</xdr:col>
      <xdr:colOff>0</xdr:colOff>
      <xdr:row>78</xdr:row>
      <xdr:rowOff>168405</xdr:rowOff>
    </xdr:to>
    <xdr:cxnSp macro="">
      <xdr:nvCxnSpPr>
        <xdr:cNvPr id="399" name="直線コネクタ 398"/>
        <xdr:cNvCxnSpPr/>
      </xdr:nvCxnSpPr>
      <xdr:spPr>
        <a:xfrm flipV="1">
          <a:off x="9639300" y="13527463"/>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textlink="">
      <xdr:nvSpPr>
        <xdr:cNvPr id="400" name="商工費平均値テキスト"/>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textlink="">
      <xdr:nvSpPr>
        <xdr:cNvPr id="401" name="フローチャート: 判断 400"/>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168405</xdr:rowOff>
    </xdr:from>
    <xdr:to>
      <xdr:col>50</xdr:col>
      <xdr:colOff>114300</xdr:colOff>
      <xdr:row>79</xdr:row>
      <xdr:rowOff>35916</xdr:rowOff>
    </xdr:to>
    <xdr:cxnSp macro="">
      <xdr:nvCxnSpPr>
        <xdr:cNvPr id="402" name="直線コネクタ 401"/>
        <xdr:cNvCxnSpPr/>
      </xdr:nvCxnSpPr>
      <xdr:spPr>
        <a:xfrm flipV="1">
          <a:off x="8750300" y="13541505"/>
          <a:ext cx="8890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textlink="">
      <xdr:nvSpPr>
        <xdr:cNvPr id="403" name="フローチャート: 判断 402"/>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textlink="">
      <xdr:nvSpPr>
        <xdr:cNvPr id="404" name="テキスト ボックス 403"/>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35001</xdr:rowOff>
    </xdr:from>
    <xdr:to>
      <xdr:col>45</xdr:col>
      <xdr:colOff>177800</xdr:colOff>
      <xdr:row>79</xdr:row>
      <xdr:rowOff>35916</xdr:rowOff>
    </xdr:to>
    <xdr:cxnSp macro="">
      <xdr:nvCxnSpPr>
        <xdr:cNvPr id="405" name="直線コネクタ 404"/>
        <xdr:cNvCxnSpPr/>
      </xdr:nvCxnSpPr>
      <xdr:spPr>
        <a:xfrm>
          <a:off x="7861300" y="135795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textlink="">
      <xdr:nvSpPr>
        <xdr:cNvPr id="406" name="フローチャート: 判断 405"/>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textlink="">
      <xdr:nvSpPr>
        <xdr:cNvPr id="407" name="テキスト ボックス 406"/>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35001</xdr:rowOff>
    </xdr:from>
    <xdr:to>
      <xdr:col>41</xdr:col>
      <xdr:colOff>50800</xdr:colOff>
      <xdr:row>79</xdr:row>
      <xdr:rowOff>35688</xdr:rowOff>
    </xdr:to>
    <xdr:cxnSp macro="">
      <xdr:nvCxnSpPr>
        <xdr:cNvPr id="408" name="直線コネクタ 407"/>
        <xdr:cNvCxnSpPr/>
      </xdr:nvCxnSpPr>
      <xdr:spPr>
        <a:xfrm flipV="1">
          <a:off x="6972300" y="13579551"/>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textlink="">
      <xdr:nvSpPr>
        <xdr:cNvPr id="409" name="フローチャート: 判断 408"/>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textlink="">
      <xdr:nvSpPr>
        <xdr:cNvPr id="410" name="テキスト ボックス 409"/>
        <xdr:cNvSpPr txBox="1"/>
      </xdr:nvSpPr>
      <xdr:spPr>
        <a:xfrm>
          <a:off x="7626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textlink="">
      <xdr:nvSpPr>
        <xdr:cNvPr id="411" name="フローチャート: 判断 410"/>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textlink="">
      <xdr:nvSpPr>
        <xdr:cNvPr id="412" name="テキスト ボックス 411"/>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103563</xdr:rowOff>
    </xdr:from>
    <xdr:to>
      <xdr:col>55</xdr:col>
      <xdr:colOff>50800</xdr:colOff>
      <xdr:row>79</xdr:row>
      <xdr:rowOff>33713</xdr:rowOff>
    </xdr:to>
    <xdr:sp textlink="">
      <xdr:nvSpPr>
        <xdr:cNvPr id="418" name="楕円 417"/>
        <xdr:cNvSpPr/>
      </xdr:nvSpPr>
      <xdr:spPr>
        <a:xfrm>
          <a:off x="10426700" y="134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18490</xdr:rowOff>
    </xdr:from>
    <xdr:ext cx="469744" cy="259045"/>
    <xdr:sp textlink="">
      <xdr:nvSpPr>
        <xdr:cNvPr id="419" name="商工費該当値テキスト"/>
        <xdr:cNvSpPr txBox="1"/>
      </xdr:nvSpPr>
      <xdr:spPr>
        <a:xfrm>
          <a:off x="10528300" y="1339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117605</xdr:rowOff>
    </xdr:from>
    <xdr:to>
      <xdr:col>50</xdr:col>
      <xdr:colOff>165100</xdr:colOff>
      <xdr:row>79</xdr:row>
      <xdr:rowOff>47755</xdr:rowOff>
    </xdr:to>
    <xdr:sp textlink="">
      <xdr:nvSpPr>
        <xdr:cNvPr id="420" name="楕円 419"/>
        <xdr:cNvSpPr/>
      </xdr:nvSpPr>
      <xdr:spPr>
        <a:xfrm>
          <a:off x="9588500" y="1349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38882</xdr:rowOff>
    </xdr:from>
    <xdr:ext cx="469744" cy="259045"/>
    <xdr:sp textlink="">
      <xdr:nvSpPr>
        <xdr:cNvPr id="421" name="テキスト ボックス 420"/>
        <xdr:cNvSpPr txBox="1"/>
      </xdr:nvSpPr>
      <xdr:spPr>
        <a:xfrm>
          <a:off x="9404428" y="1358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156566</xdr:rowOff>
    </xdr:from>
    <xdr:to>
      <xdr:col>46</xdr:col>
      <xdr:colOff>38100</xdr:colOff>
      <xdr:row>79</xdr:row>
      <xdr:rowOff>86716</xdr:rowOff>
    </xdr:to>
    <xdr:sp textlink="">
      <xdr:nvSpPr>
        <xdr:cNvPr id="422" name="楕円 421"/>
        <xdr:cNvSpPr/>
      </xdr:nvSpPr>
      <xdr:spPr>
        <a:xfrm>
          <a:off x="8699500" y="135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77843</xdr:rowOff>
    </xdr:from>
    <xdr:ext cx="469744" cy="259045"/>
    <xdr:sp textlink="">
      <xdr:nvSpPr>
        <xdr:cNvPr id="423" name="テキスト ボックス 422"/>
        <xdr:cNvSpPr txBox="1"/>
      </xdr:nvSpPr>
      <xdr:spPr>
        <a:xfrm>
          <a:off x="8515428" y="136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155651</xdr:rowOff>
    </xdr:from>
    <xdr:to>
      <xdr:col>41</xdr:col>
      <xdr:colOff>101600</xdr:colOff>
      <xdr:row>79</xdr:row>
      <xdr:rowOff>85801</xdr:rowOff>
    </xdr:to>
    <xdr:sp textlink="">
      <xdr:nvSpPr>
        <xdr:cNvPr id="424" name="楕円 423"/>
        <xdr:cNvSpPr/>
      </xdr:nvSpPr>
      <xdr:spPr>
        <a:xfrm>
          <a:off x="7810500" y="13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76928</xdr:rowOff>
    </xdr:from>
    <xdr:ext cx="469744" cy="259045"/>
    <xdr:sp textlink="">
      <xdr:nvSpPr>
        <xdr:cNvPr id="425" name="テキスト ボックス 424"/>
        <xdr:cNvSpPr txBox="1"/>
      </xdr:nvSpPr>
      <xdr:spPr>
        <a:xfrm>
          <a:off x="7626428" y="1362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156338</xdr:rowOff>
    </xdr:from>
    <xdr:to>
      <xdr:col>36</xdr:col>
      <xdr:colOff>165100</xdr:colOff>
      <xdr:row>79</xdr:row>
      <xdr:rowOff>86488</xdr:rowOff>
    </xdr:to>
    <xdr:sp textlink="">
      <xdr:nvSpPr>
        <xdr:cNvPr id="426" name="楕円 425"/>
        <xdr:cNvSpPr/>
      </xdr:nvSpPr>
      <xdr:spPr>
        <a:xfrm>
          <a:off x="6921500" y="135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77615</xdr:rowOff>
    </xdr:from>
    <xdr:ext cx="469744" cy="259045"/>
    <xdr:sp textlink="">
      <xdr:nvSpPr>
        <xdr:cNvPr id="427" name="テキスト ボックス 426"/>
        <xdr:cNvSpPr txBox="1"/>
      </xdr:nvSpPr>
      <xdr:spPr>
        <a:xfrm>
          <a:off x="6737428" y="1362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51" name="直線コネクタ 450"/>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textlink="">
      <xdr:nvSpPr>
        <xdr:cNvPr id="452"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3" name="直線コネクタ 452"/>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textlink="">
      <xdr:nvSpPr>
        <xdr:cNvPr id="454"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5" name="直線コネクタ 454"/>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44824</xdr:rowOff>
    </xdr:from>
    <xdr:to>
      <xdr:col>55</xdr:col>
      <xdr:colOff>0</xdr:colOff>
      <xdr:row>98</xdr:row>
      <xdr:rowOff>63035</xdr:rowOff>
    </xdr:to>
    <xdr:cxnSp macro="">
      <xdr:nvCxnSpPr>
        <xdr:cNvPr id="456" name="直線コネクタ 455"/>
        <xdr:cNvCxnSpPr/>
      </xdr:nvCxnSpPr>
      <xdr:spPr>
        <a:xfrm>
          <a:off x="9639300" y="16846924"/>
          <a:ext cx="8382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textlink="">
      <xdr:nvSpPr>
        <xdr:cNvPr id="457" name="土木費平均値テキスト"/>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textlink="">
      <xdr:nvSpPr>
        <xdr:cNvPr id="458" name="フローチャート: 判断 457"/>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44824</xdr:rowOff>
    </xdr:from>
    <xdr:to>
      <xdr:col>50</xdr:col>
      <xdr:colOff>114300</xdr:colOff>
      <xdr:row>98</xdr:row>
      <xdr:rowOff>62646</xdr:rowOff>
    </xdr:to>
    <xdr:cxnSp macro="">
      <xdr:nvCxnSpPr>
        <xdr:cNvPr id="459" name="直線コネクタ 458"/>
        <xdr:cNvCxnSpPr/>
      </xdr:nvCxnSpPr>
      <xdr:spPr>
        <a:xfrm flipV="1">
          <a:off x="8750300" y="16846924"/>
          <a:ext cx="889000" cy="1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textlink="">
      <xdr:nvSpPr>
        <xdr:cNvPr id="460" name="フローチャート: 判断 459"/>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textlink="">
      <xdr:nvSpPr>
        <xdr:cNvPr id="461" name="テキスト ボックス 460"/>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62646</xdr:rowOff>
    </xdr:from>
    <xdr:to>
      <xdr:col>45</xdr:col>
      <xdr:colOff>177800</xdr:colOff>
      <xdr:row>98</xdr:row>
      <xdr:rowOff>67256</xdr:rowOff>
    </xdr:to>
    <xdr:cxnSp macro="">
      <xdr:nvCxnSpPr>
        <xdr:cNvPr id="462" name="直線コネクタ 461"/>
        <xdr:cNvCxnSpPr/>
      </xdr:nvCxnSpPr>
      <xdr:spPr>
        <a:xfrm flipV="1">
          <a:off x="7861300" y="16864746"/>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textlink="">
      <xdr:nvSpPr>
        <xdr:cNvPr id="463" name="フローチャート: 判断 462"/>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textlink="">
      <xdr:nvSpPr>
        <xdr:cNvPr id="464" name="テキスト ボックス 463"/>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63233</xdr:rowOff>
    </xdr:from>
    <xdr:to>
      <xdr:col>41</xdr:col>
      <xdr:colOff>50800</xdr:colOff>
      <xdr:row>98</xdr:row>
      <xdr:rowOff>67256</xdr:rowOff>
    </xdr:to>
    <xdr:cxnSp macro="">
      <xdr:nvCxnSpPr>
        <xdr:cNvPr id="465" name="直線コネクタ 464"/>
        <xdr:cNvCxnSpPr/>
      </xdr:nvCxnSpPr>
      <xdr:spPr>
        <a:xfrm>
          <a:off x="6972300" y="1686533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textlink="">
      <xdr:nvSpPr>
        <xdr:cNvPr id="466" name="フローチャート: 判断 465"/>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textlink="">
      <xdr:nvSpPr>
        <xdr:cNvPr id="467" name="テキスト ボックス 466"/>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textlink="">
      <xdr:nvSpPr>
        <xdr:cNvPr id="468" name="フローチャート: 判断 467"/>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textlink="">
      <xdr:nvSpPr>
        <xdr:cNvPr id="469" name="テキスト ボックス 468"/>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12235</xdr:rowOff>
    </xdr:from>
    <xdr:to>
      <xdr:col>55</xdr:col>
      <xdr:colOff>50800</xdr:colOff>
      <xdr:row>98</xdr:row>
      <xdr:rowOff>113835</xdr:rowOff>
    </xdr:to>
    <xdr:sp textlink="">
      <xdr:nvSpPr>
        <xdr:cNvPr id="475" name="楕円 474"/>
        <xdr:cNvSpPr/>
      </xdr:nvSpPr>
      <xdr:spPr>
        <a:xfrm>
          <a:off x="10426700" y="1681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98612</xdr:rowOff>
    </xdr:from>
    <xdr:ext cx="534377" cy="259045"/>
    <xdr:sp textlink="">
      <xdr:nvSpPr>
        <xdr:cNvPr id="476" name="土木費該当値テキスト"/>
        <xdr:cNvSpPr txBox="1"/>
      </xdr:nvSpPr>
      <xdr:spPr>
        <a:xfrm>
          <a:off x="10528300" y="1672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165474</xdr:rowOff>
    </xdr:from>
    <xdr:to>
      <xdr:col>50</xdr:col>
      <xdr:colOff>165100</xdr:colOff>
      <xdr:row>98</xdr:row>
      <xdr:rowOff>95624</xdr:rowOff>
    </xdr:to>
    <xdr:sp textlink="">
      <xdr:nvSpPr>
        <xdr:cNvPr id="477" name="楕円 476"/>
        <xdr:cNvSpPr/>
      </xdr:nvSpPr>
      <xdr:spPr>
        <a:xfrm>
          <a:off x="9588500" y="1679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86751</xdr:rowOff>
    </xdr:from>
    <xdr:ext cx="534377" cy="259045"/>
    <xdr:sp textlink="">
      <xdr:nvSpPr>
        <xdr:cNvPr id="478" name="テキスト ボックス 477"/>
        <xdr:cNvSpPr txBox="1"/>
      </xdr:nvSpPr>
      <xdr:spPr>
        <a:xfrm>
          <a:off x="9372111" y="1688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11846</xdr:rowOff>
    </xdr:from>
    <xdr:to>
      <xdr:col>46</xdr:col>
      <xdr:colOff>38100</xdr:colOff>
      <xdr:row>98</xdr:row>
      <xdr:rowOff>113446</xdr:rowOff>
    </xdr:to>
    <xdr:sp textlink="">
      <xdr:nvSpPr>
        <xdr:cNvPr id="479" name="楕円 478"/>
        <xdr:cNvSpPr/>
      </xdr:nvSpPr>
      <xdr:spPr>
        <a:xfrm>
          <a:off x="8699500" y="1681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104573</xdr:rowOff>
    </xdr:from>
    <xdr:ext cx="534377" cy="259045"/>
    <xdr:sp textlink="">
      <xdr:nvSpPr>
        <xdr:cNvPr id="480" name="テキスト ボックス 479"/>
        <xdr:cNvSpPr txBox="1"/>
      </xdr:nvSpPr>
      <xdr:spPr>
        <a:xfrm>
          <a:off x="8483111" y="1690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16456</xdr:rowOff>
    </xdr:from>
    <xdr:to>
      <xdr:col>41</xdr:col>
      <xdr:colOff>101600</xdr:colOff>
      <xdr:row>98</xdr:row>
      <xdr:rowOff>118056</xdr:rowOff>
    </xdr:to>
    <xdr:sp textlink="">
      <xdr:nvSpPr>
        <xdr:cNvPr id="481" name="楕円 480"/>
        <xdr:cNvSpPr/>
      </xdr:nvSpPr>
      <xdr:spPr>
        <a:xfrm>
          <a:off x="7810500" y="168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109183</xdr:rowOff>
    </xdr:from>
    <xdr:ext cx="534377" cy="259045"/>
    <xdr:sp textlink="">
      <xdr:nvSpPr>
        <xdr:cNvPr id="482" name="テキスト ボックス 481"/>
        <xdr:cNvSpPr txBox="1"/>
      </xdr:nvSpPr>
      <xdr:spPr>
        <a:xfrm>
          <a:off x="7594111" y="16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12433</xdr:rowOff>
    </xdr:from>
    <xdr:to>
      <xdr:col>36</xdr:col>
      <xdr:colOff>165100</xdr:colOff>
      <xdr:row>98</xdr:row>
      <xdr:rowOff>114033</xdr:rowOff>
    </xdr:to>
    <xdr:sp textlink="">
      <xdr:nvSpPr>
        <xdr:cNvPr id="483" name="楕円 482"/>
        <xdr:cNvSpPr/>
      </xdr:nvSpPr>
      <xdr:spPr>
        <a:xfrm>
          <a:off x="6921500" y="168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105160</xdr:rowOff>
    </xdr:from>
    <xdr:ext cx="534377" cy="259045"/>
    <xdr:sp textlink="">
      <xdr:nvSpPr>
        <xdr:cNvPr id="484" name="テキスト ボックス 483"/>
        <xdr:cNvSpPr txBox="1"/>
      </xdr:nvSpPr>
      <xdr:spPr>
        <a:xfrm>
          <a:off x="6705111" y="1690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textlink="">
      <xdr:nvSpPr>
        <xdr:cNvPr id="497" name="テキスト ボックス 49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9" name="直線コネクタ 508"/>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textlink="">
      <xdr:nvSpPr>
        <xdr:cNvPr id="510"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11" name="直線コネクタ 510"/>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textlink="">
      <xdr:nvSpPr>
        <xdr:cNvPr id="512"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3" name="直線コネクタ 512"/>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147701</xdr:rowOff>
    </xdr:from>
    <xdr:to>
      <xdr:col>85</xdr:col>
      <xdr:colOff>127000</xdr:colOff>
      <xdr:row>37</xdr:row>
      <xdr:rowOff>168148</xdr:rowOff>
    </xdr:to>
    <xdr:cxnSp macro="">
      <xdr:nvCxnSpPr>
        <xdr:cNvPr id="514" name="直線コネクタ 513"/>
        <xdr:cNvCxnSpPr/>
      </xdr:nvCxnSpPr>
      <xdr:spPr>
        <a:xfrm>
          <a:off x="15481300" y="6491351"/>
          <a:ext cx="8382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textlink="">
      <xdr:nvSpPr>
        <xdr:cNvPr id="515" name="消防費平均値テキスト"/>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textlink="">
      <xdr:nvSpPr>
        <xdr:cNvPr id="516" name="フローチャート: 判断 515"/>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147701</xdr:rowOff>
    </xdr:from>
    <xdr:to>
      <xdr:col>81</xdr:col>
      <xdr:colOff>50800</xdr:colOff>
      <xdr:row>38</xdr:row>
      <xdr:rowOff>35687</xdr:rowOff>
    </xdr:to>
    <xdr:cxnSp macro="">
      <xdr:nvCxnSpPr>
        <xdr:cNvPr id="517" name="直線コネクタ 516"/>
        <xdr:cNvCxnSpPr/>
      </xdr:nvCxnSpPr>
      <xdr:spPr>
        <a:xfrm flipV="1">
          <a:off x="14592300" y="6491351"/>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textlink="">
      <xdr:nvSpPr>
        <xdr:cNvPr id="518" name="フローチャート: 判断 517"/>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textlink="">
      <xdr:nvSpPr>
        <xdr:cNvPr id="519" name="テキスト ボックス 518"/>
        <xdr:cNvSpPr txBox="1"/>
      </xdr:nvSpPr>
      <xdr:spPr>
        <a:xfrm>
          <a:off x="15214111"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90424</xdr:rowOff>
    </xdr:from>
    <xdr:to>
      <xdr:col>76</xdr:col>
      <xdr:colOff>114300</xdr:colOff>
      <xdr:row>38</xdr:row>
      <xdr:rowOff>35687</xdr:rowOff>
    </xdr:to>
    <xdr:cxnSp macro="">
      <xdr:nvCxnSpPr>
        <xdr:cNvPr id="520" name="直線コネクタ 519"/>
        <xdr:cNvCxnSpPr/>
      </xdr:nvCxnSpPr>
      <xdr:spPr>
        <a:xfrm>
          <a:off x="13703300" y="6434074"/>
          <a:ext cx="889000" cy="1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textlink="">
      <xdr:nvSpPr>
        <xdr:cNvPr id="521" name="フローチャート: 判断 520"/>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textlink="">
      <xdr:nvSpPr>
        <xdr:cNvPr id="522" name="テキスト ボックス 521"/>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90424</xdr:rowOff>
    </xdr:from>
    <xdr:to>
      <xdr:col>71</xdr:col>
      <xdr:colOff>177800</xdr:colOff>
      <xdr:row>38</xdr:row>
      <xdr:rowOff>64135</xdr:rowOff>
    </xdr:to>
    <xdr:cxnSp macro="">
      <xdr:nvCxnSpPr>
        <xdr:cNvPr id="523" name="直線コネクタ 522"/>
        <xdr:cNvCxnSpPr/>
      </xdr:nvCxnSpPr>
      <xdr:spPr>
        <a:xfrm flipV="1">
          <a:off x="12814300" y="6434074"/>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textlink="">
      <xdr:nvSpPr>
        <xdr:cNvPr id="524" name="フローチャート: 判断 523"/>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30370</xdr:rowOff>
    </xdr:from>
    <xdr:ext cx="534377" cy="259045"/>
    <xdr:sp textlink="">
      <xdr:nvSpPr>
        <xdr:cNvPr id="525" name="テキスト ボックス 524"/>
        <xdr:cNvSpPr txBox="1"/>
      </xdr:nvSpPr>
      <xdr:spPr>
        <a:xfrm>
          <a:off x="13436111" y="58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textlink="">
      <xdr:nvSpPr>
        <xdr:cNvPr id="526" name="フローチャート: 判断 525"/>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42562</xdr:rowOff>
    </xdr:from>
    <xdr:ext cx="534377" cy="259045"/>
    <xdr:sp textlink="">
      <xdr:nvSpPr>
        <xdr:cNvPr id="527" name="テキスト ボックス 526"/>
        <xdr:cNvSpPr txBox="1"/>
      </xdr:nvSpPr>
      <xdr:spPr>
        <a:xfrm>
          <a:off x="12547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117348</xdr:rowOff>
    </xdr:from>
    <xdr:to>
      <xdr:col>85</xdr:col>
      <xdr:colOff>177800</xdr:colOff>
      <xdr:row>38</xdr:row>
      <xdr:rowOff>47498</xdr:rowOff>
    </xdr:to>
    <xdr:sp textlink="">
      <xdr:nvSpPr>
        <xdr:cNvPr id="533" name="楕円 532"/>
        <xdr:cNvSpPr/>
      </xdr:nvSpPr>
      <xdr:spPr>
        <a:xfrm>
          <a:off x="16268700" y="64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95775</xdr:rowOff>
    </xdr:from>
    <xdr:ext cx="534377" cy="259045"/>
    <xdr:sp textlink="">
      <xdr:nvSpPr>
        <xdr:cNvPr id="534" name="消防費該当値テキスト"/>
        <xdr:cNvSpPr txBox="1"/>
      </xdr:nvSpPr>
      <xdr:spPr>
        <a:xfrm>
          <a:off x="16370300" y="643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96901</xdr:rowOff>
    </xdr:from>
    <xdr:to>
      <xdr:col>81</xdr:col>
      <xdr:colOff>101600</xdr:colOff>
      <xdr:row>38</xdr:row>
      <xdr:rowOff>27051</xdr:rowOff>
    </xdr:to>
    <xdr:sp textlink="">
      <xdr:nvSpPr>
        <xdr:cNvPr id="535" name="楕円 534"/>
        <xdr:cNvSpPr/>
      </xdr:nvSpPr>
      <xdr:spPr>
        <a:xfrm>
          <a:off x="15430500" y="6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18178</xdr:rowOff>
    </xdr:from>
    <xdr:ext cx="534377" cy="259045"/>
    <xdr:sp textlink="">
      <xdr:nvSpPr>
        <xdr:cNvPr id="536" name="テキスト ボックス 535"/>
        <xdr:cNvSpPr txBox="1"/>
      </xdr:nvSpPr>
      <xdr:spPr>
        <a:xfrm>
          <a:off x="15214111" y="653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156337</xdr:rowOff>
    </xdr:from>
    <xdr:to>
      <xdr:col>76</xdr:col>
      <xdr:colOff>165100</xdr:colOff>
      <xdr:row>38</xdr:row>
      <xdr:rowOff>86487</xdr:rowOff>
    </xdr:to>
    <xdr:sp textlink="">
      <xdr:nvSpPr>
        <xdr:cNvPr id="537" name="楕円 536"/>
        <xdr:cNvSpPr/>
      </xdr:nvSpPr>
      <xdr:spPr>
        <a:xfrm>
          <a:off x="145415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77614</xdr:rowOff>
    </xdr:from>
    <xdr:ext cx="534377" cy="259045"/>
    <xdr:sp textlink="">
      <xdr:nvSpPr>
        <xdr:cNvPr id="538" name="テキスト ボックス 537"/>
        <xdr:cNvSpPr txBox="1"/>
      </xdr:nvSpPr>
      <xdr:spPr>
        <a:xfrm>
          <a:off x="14325111" y="659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39624</xdr:rowOff>
    </xdr:from>
    <xdr:to>
      <xdr:col>72</xdr:col>
      <xdr:colOff>38100</xdr:colOff>
      <xdr:row>37</xdr:row>
      <xdr:rowOff>141224</xdr:rowOff>
    </xdr:to>
    <xdr:sp textlink="">
      <xdr:nvSpPr>
        <xdr:cNvPr id="539" name="楕円 538"/>
        <xdr:cNvSpPr/>
      </xdr:nvSpPr>
      <xdr:spPr>
        <a:xfrm>
          <a:off x="13652500" y="63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132351</xdr:rowOff>
    </xdr:from>
    <xdr:ext cx="534377" cy="259045"/>
    <xdr:sp textlink="">
      <xdr:nvSpPr>
        <xdr:cNvPr id="540" name="テキスト ボックス 539"/>
        <xdr:cNvSpPr txBox="1"/>
      </xdr:nvSpPr>
      <xdr:spPr>
        <a:xfrm>
          <a:off x="13436111" y="64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13335</xdr:rowOff>
    </xdr:from>
    <xdr:to>
      <xdr:col>67</xdr:col>
      <xdr:colOff>101600</xdr:colOff>
      <xdr:row>38</xdr:row>
      <xdr:rowOff>114935</xdr:rowOff>
    </xdr:to>
    <xdr:sp textlink="">
      <xdr:nvSpPr>
        <xdr:cNvPr id="541" name="楕円 540"/>
        <xdr:cNvSpPr/>
      </xdr:nvSpPr>
      <xdr:spPr>
        <a:xfrm>
          <a:off x="127635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106062</xdr:rowOff>
    </xdr:from>
    <xdr:ext cx="534377" cy="259045"/>
    <xdr:sp textlink="">
      <xdr:nvSpPr>
        <xdr:cNvPr id="542" name="テキスト ボックス 541"/>
        <xdr:cNvSpPr txBox="1"/>
      </xdr:nvSpPr>
      <xdr:spPr>
        <a:xfrm>
          <a:off x="12547111" y="662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7" name="直線コネクタ 566"/>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textlink="">
      <xdr:nvSpPr>
        <xdr:cNvPr id="568"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9" name="直線コネクタ 568"/>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textlink="">
      <xdr:nvSpPr>
        <xdr:cNvPr id="570"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71" name="直線コネクタ 570"/>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4979</xdr:rowOff>
    </xdr:from>
    <xdr:to>
      <xdr:col>85</xdr:col>
      <xdr:colOff>127000</xdr:colOff>
      <xdr:row>58</xdr:row>
      <xdr:rowOff>84779</xdr:rowOff>
    </xdr:to>
    <xdr:cxnSp macro="">
      <xdr:nvCxnSpPr>
        <xdr:cNvPr id="572" name="直線コネクタ 571"/>
        <xdr:cNvCxnSpPr/>
      </xdr:nvCxnSpPr>
      <xdr:spPr>
        <a:xfrm>
          <a:off x="15481300" y="9777629"/>
          <a:ext cx="838200" cy="25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textlink="">
      <xdr:nvSpPr>
        <xdr:cNvPr id="573" name="教育費平均値テキスト"/>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textlink="">
      <xdr:nvSpPr>
        <xdr:cNvPr id="574" name="フローチャート: 判断 573"/>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4979</xdr:rowOff>
    </xdr:from>
    <xdr:to>
      <xdr:col>81</xdr:col>
      <xdr:colOff>50800</xdr:colOff>
      <xdr:row>58</xdr:row>
      <xdr:rowOff>97752</xdr:rowOff>
    </xdr:to>
    <xdr:cxnSp macro="">
      <xdr:nvCxnSpPr>
        <xdr:cNvPr id="575" name="直線コネクタ 574"/>
        <xdr:cNvCxnSpPr/>
      </xdr:nvCxnSpPr>
      <xdr:spPr>
        <a:xfrm flipV="1">
          <a:off x="14592300" y="9777629"/>
          <a:ext cx="889000" cy="26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textlink="">
      <xdr:nvSpPr>
        <xdr:cNvPr id="576" name="フローチャート: 判断 575"/>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textlink="">
      <xdr:nvSpPr>
        <xdr:cNvPr id="577" name="テキスト ボックス 576"/>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97752</xdr:rowOff>
    </xdr:from>
    <xdr:to>
      <xdr:col>76</xdr:col>
      <xdr:colOff>114300</xdr:colOff>
      <xdr:row>58</xdr:row>
      <xdr:rowOff>153550</xdr:rowOff>
    </xdr:to>
    <xdr:cxnSp macro="">
      <xdr:nvCxnSpPr>
        <xdr:cNvPr id="578" name="直線コネクタ 577"/>
        <xdr:cNvCxnSpPr/>
      </xdr:nvCxnSpPr>
      <xdr:spPr>
        <a:xfrm flipV="1">
          <a:off x="13703300" y="10041852"/>
          <a:ext cx="889000" cy="5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textlink="">
      <xdr:nvSpPr>
        <xdr:cNvPr id="579" name="フローチャート: 判断 578"/>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157897</xdr:rowOff>
    </xdr:from>
    <xdr:ext cx="534377" cy="259045"/>
    <xdr:sp textlink="">
      <xdr:nvSpPr>
        <xdr:cNvPr id="580" name="テキスト ボックス 579"/>
        <xdr:cNvSpPr txBox="1"/>
      </xdr:nvSpPr>
      <xdr:spPr>
        <a:xfrm>
          <a:off x="14325111" y="94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111068</xdr:rowOff>
    </xdr:from>
    <xdr:to>
      <xdr:col>71</xdr:col>
      <xdr:colOff>177800</xdr:colOff>
      <xdr:row>58</xdr:row>
      <xdr:rowOff>153550</xdr:rowOff>
    </xdr:to>
    <xdr:cxnSp macro="">
      <xdr:nvCxnSpPr>
        <xdr:cNvPr id="581" name="直線コネクタ 580"/>
        <xdr:cNvCxnSpPr/>
      </xdr:nvCxnSpPr>
      <xdr:spPr>
        <a:xfrm>
          <a:off x="12814300" y="10055168"/>
          <a:ext cx="8890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textlink="">
      <xdr:nvSpPr>
        <xdr:cNvPr id="582" name="フローチャート: 判断 581"/>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78897</xdr:rowOff>
    </xdr:from>
    <xdr:ext cx="534377" cy="259045"/>
    <xdr:sp textlink="">
      <xdr:nvSpPr>
        <xdr:cNvPr id="583" name="テキスト ボックス 582"/>
        <xdr:cNvSpPr txBox="1"/>
      </xdr:nvSpPr>
      <xdr:spPr>
        <a:xfrm>
          <a:off x="13436111" y="95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textlink="">
      <xdr:nvSpPr>
        <xdr:cNvPr id="584" name="フローチャート: 判断 583"/>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65714</xdr:rowOff>
    </xdr:from>
    <xdr:ext cx="534377" cy="259045"/>
    <xdr:sp textlink="">
      <xdr:nvSpPr>
        <xdr:cNvPr id="585" name="テキスト ボックス 584"/>
        <xdr:cNvSpPr txBox="1"/>
      </xdr:nvSpPr>
      <xdr:spPr>
        <a:xfrm>
          <a:off x="12547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33979</xdr:rowOff>
    </xdr:from>
    <xdr:to>
      <xdr:col>85</xdr:col>
      <xdr:colOff>177800</xdr:colOff>
      <xdr:row>58</xdr:row>
      <xdr:rowOff>135579</xdr:rowOff>
    </xdr:to>
    <xdr:sp textlink="">
      <xdr:nvSpPr>
        <xdr:cNvPr id="591" name="楕円 590"/>
        <xdr:cNvSpPr/>
      </xdr:nvSpPr>
      <xdr:spPr>
        <a:xfrm>
          <a:off x="16268700" y="99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120356</xdr:rowOff>
    </xdr:from>
    <xdr:ext cx="534377" cy="259045"/>
    <xdr:sp textlink="">
      <xdr:nvSpPr>
        <xdr:cNvPr id="592" name="教育費該当値テキスト"/>
        <xdr:cNvSpPr txBox="1"/>
      </xdr:nvSpPr>
      <xdr:spPr>
        <a:xfrm>
          <a:off x="16370300" y="989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125629</xdr:rowOff>
    </xdr:from>
    <xdr:to>
      <xdr:col>81</xdr:col>
      <xdr:colOff>101600</xdr:colOff>
      <xdr:row>57</xdr:row>
      <xdr:rowOff>55779</xdr:rowOff>
    </xdr:to>
    <xdr:sp textlink="">
      <xdr:nvSpPr>
        <xdr:cNvPr id="593" name="楕円 592"/>
        <xdr:cNvSpPr/>
      </xdr:nvSpPr>
      <xdr:spPr>
        <a:xfrm>
          <a:off x="15430500" y="972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46906</xdr:rowOff>
    </xdr:from>
    <xdr:ext cx="534377" cy="259045"/>
    <xdr:sp textlink="">
      <xdr:nvSpPr>
        <xdr:cNvPr id="594" name="テキスト ボックス 593"/>
        <xdr:cNvSpPr txBox="1"/>
      </xdr:nvSpPr>
      <xdr:spPr>
        <a:xfrm>
          <a:off x="15214111" y="981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46952</xdr:rowOff>
    </xdr:from>
    <xdr:to>
      <xdr:col>76</xdr:col>
      <xdr:colOff>165100</xdr:colOff>
      <xdr:row>58</xdr:row>
      <xdr:rowOff>148552</xdr:rowOff>
    </xdr:to>
    <xdr:sp textlink="">
      <xdr:nvSpPr>
        <xdr:cNvPr id="595" name="楕円 594"/>
        <xdr:cNvSpPr/>
      </xdr:nvSpPr>
      <xdr:spPr>
        <a:xfrm>
          <a:off x="14541500" y="99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139679</xdr:rowOff>
    </xdr:from>
    <xdr:ext cx="534377" cy="259045"/>
    <xdr:sp textlink="">
      <xdr:nvSpPr>
        <xdr:cNvPr id="596" name="テキスト ボックス 595"/>
        <xdr:cNvSpPr txBox="1"/>
      </xdr:nvSpPr>
      <xdr:spPr>
        <a:xfrm>
          <a:off x="14325111" y="1008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102750</xdr:rowOff>
    </xdr:from>
    <xdr:to>
      <xdr:col>72</xdr:col>
      <xdr:colOff>38100</xdr:colOff>
      <xdr:row>59</xdr:row>
      <xdr:rowOff>32900</xdr:rowOff>
    </xdr:to>
    <xdr:sp textlink="">
      <xdr:nvSpPr>
        <xdr:cNvPr id="597" name="楕円 596"/>
        <xdr:cNvSpPr/>
      </xdr:nvSpPr>
      <xdr:spPr>
        <a:xfrm>
          <a:off x="13652500" y="100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24027</xdr:rowOff>
    </xdr:from>
    <xdr:ext cx="534377" cy="259045"/>
    <xdr:sp textlink="">
      <xdr:nvSpPr>
        <xdr:cNvPr id="598" name="テキスト ボックス 597"/>
        <xdr:cNvSpPr txBox="1"/>
      </xdr:nvSpPr>
      <xdr:spPr>
        <a:xfrm>
          <a:off x="13436111" y="1013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60268</xdr:rowOff>
    </xdr:from>
    <xdr:to>
      <xdr:col>67</xdr:col>
      <xdr:colOff>101600</xdr:colOff>
      <xdr:row>58</xdr:row>
      <xdr:rowOff>161868</xdr:rowOff>
    </xdr:to>
    <xdr:sp textlink="">
      <xdr:nvSpPr>
        <xdr:cNvPr id="599" name="楕円 598"/>
        <xdr:cNvSpPr/>
      </xdr:nvSpPr>
      <xdr:spPr>
        <a:xfrm>
          <a:off x="12763500" y="100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152995</xdr:rowOff>
    </xdr:from>
    <xdr:ext cx="534377" cy="259045"/>
    <xdr:sp textlink="">
      <xdr:nvSpPr>
        <xdr:cNvPr id="600" name="テキスト ボックス 599"/>
        <xdr:cNvSpPr txBox="1"/>
      </xdr:nvSpPr>
      <xdr:spPr>
        <a:xfrm>
          <a:off x="12547111" y="1009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textlink="">
      <xdr:nvSpPr>
        <xdr:cNvPr id="614" name="テキスト ボックス 61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textlink="">
      <xdr:nvSpPr>
        <xdr:cNvPr id="616" name="テキスト ボックス 61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textlink="">
      <xdr:nvSpPr>
        <xdr:cNvPr id="618" name="テキスト ボックス 61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4" name="直線コネクタ 623"/>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textlink="">
      <xdr:nvSpPr>
        <xdr:cNvPr id="627"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8" name="直線コネクタ 627"/>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147320</xdr:rowOff>
    </xdr:from>
    <xdr:to>
      <xdr:col>85</xdr:col>
      <xdr:colOff>127000</xdr:colOff>
      <xdr:row>78</xdr:row>
      <xdr:rowOff>131826</xdr:rowOff>
    </xdr:to>
    <xdr:cxnSp macro="">
      <xdr:nvCxnSpPr>
        <xdr:cNvPr id="629" name="直線コネクタ 628"/>
        <xdr:cNvCxnSpPr/>
      </xdr:nvCxnSpPr>
      <xdr:spPr>
        <a:xfrm flipV="1">
          <a:off x="15481300" y="13348970"/>
          <a:ext cx="838200" cy="15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54119</xdr:rowOff>
    </xdr:from>
    <xdr:ext cx="378565" cy="259045"/>
    <xdr:sp textlink="">
      <xdr:nvSpPr>
        <xdr:cNvPr id="630" name="災害復旧費平均値テキスト"/>
        <xdr:cNvSpPr txBox="1"/>
      </xdr:nvSpPr>
      <xdr:spPr>
        <a:xfrm>
          <a:off x="16370300" y="13427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textlink="">
      <xdr:nvSpPr>
        <xdr:cNvPr id="631" name="フローチャート: 判断 630"/>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151892</xdr:rowOff>
    </xdr:from>
    <xdr:to>
      <xdr:col>81</xdr:col>
      <xdr:colOff>50800</xdr:colOff>
      <xdr:row>78</xdr:row>
      <xdr:rowOff>131826</xdr:rowOff>
    </xdr:to>
    <xdr:cxnSp macro="">
      <xdr:nvCxnSpPr>
        <xdr:cNvPr id="632" name="直線コネクタ 631"/>
        <xdr:cNvCxnSpPr/>
      </xdr:nvCxnSpPr>
      <xdr:spPr>
        <a:xfrm>
          <a:off x="14592300" y="12839192"/>
          <a:ext cx="889000" cy="6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textlink="">
      <xdr:nvSpPr>
        <xdr:cNvPr id="633" name="フローチャート: 判断 632"/>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textlink="">
      <xdr:nvSpPr>
        <xdr:cNvPr id="634" name="テキスト ボックス 633"/>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151892</xdr:rowOff>
    </xdr:from>
    <xdr:to>
      <xdr:col>76</xdr:col>
      <xdr:colOff>114300</xdr:colOff>
      <xdr:row>75</xdr:row>
      <xdr:rowOff>163703</xdr:rowOff>
    </xdr:to>
    <xdr:cxnSp macro="">
      <xdr:nvCxnSpPr>
        <xdr:cNvPr id="635" name="直線コネクタ 634"/>
        <xdr:cNvCxnSpPr/>
      </xdr:nvCxnSpPr>
      <xdr:spPr>
        <a:xfrm flipV="1">
          <a:off x="13703300" y="12839192"/>
          <a:ext cx="889000" cy="18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textlink="">
      <xdr:nvSpPr>
        <xdr:cNvPr id="636" name="フローチャート: 判断 635"/>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98441</xdr:rowOff>
    </xdr:from>
    <xdr:ext cx="469744" cy="259045"/>
    <xdr:sp textlink="">
      <xdr:nvSpPr>
        <xdr:cNvPr id="637" name="テキスト ボックス 636"/>
        <xdr:cNvSpPr txBox="1"/>
      </xdr:nvSpPr>
      <xdr:spPr>
        <a:xfrm>
          <a:off x="14357428" y="1347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163703</xdr:rowOff>
    </xdr:from>
    <xdr:to>
      <xdr:col>71</xdr:col>
      <xdr:colOff>177800</xdr:colOff>
      <xdr:row>79</xdr:row>
      <xdr:rowOff>30862</xdr:rowOff>
    </xdr:to>
    <xdr:cxnSp macro="">
      <xdr:nvCxnSpPr>
        <xdr:cNvPr id="638" name="直線コネクタ 637"/>
        <xdr:cNvCxnSpPr/>
      </xdr:nvCxnSpPr>
      <xdr:spPr>
        <a:xfrm flipV="1">
          <a:off x="12814300" y="13022453"/>
          <a:ext cx="889000" cy="5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textlink="">
      <xdr:nvSpPr>
        <xdr:cNvPr id="639" name="フローチャート: 判断 638"/>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79012</xdr:rowOff>
    </xdr:from>
    <xdr:ext cx="469744" cy="259045"/>
    <xdr:sp textlink="">
      <xdr:nvSpPr>
        <xdr:cNvPr id="640" name="テキスト ボックス 639"/>
        <xdr:cNvSpPr txBox="1"/>
      </xdr:nvSpPr>
      <xdr:spPr>
        <a:xfrm>
          <a:off x="13468428" y="134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textlink="">
      <xdr:nvSpPr>
        <xdr:cNvPr id="641" name="フローチャート: 判断 640"/>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textlink="">
      <xdr:nvSpPr>
        <xdr:cNvPr id="642" name="テキスト ボックス 641"/>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96520</xdr:rowOff>
    </xdr:from>
    <xdr:to>
      <xdr:col>85</xdr:col>
      <xdr:colOff>177800</xdr:colOff>
      <xdr:row>78</xdr:row>
      <xdr:rowOff>26670</xdr:rowOff>
    </xdr:to>
    <xdr:sp textlink="">
      <xdr:nvSpPr>
        <xdr:cNvPr id="648" name="楕円 647"/>
        <xdr:cNvSpPr/>
      </xdr:nvSpPr>
      <xdr:spPr>
        <a:xfrm>
          <a:off x="162687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119397</xdr:rowOff>
    </xdr:from>
    <xdr:ext cx="469744" cy="259045"/>
    <xdr:sp textlink="">
      <xdr:nvSpPr>
        <xdr:cNvPr id="649" name="災害復旧費該当値テキスト"/>
        <xdr:cNvSpPr txBox="1"/>
      </xdr:nvSpPr>
      <xdr:spPr>
        <a:xfrm>
          <a:off x="16370300" y="1314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81026</xdr:rowOff>
    </xdr:from>
    <xdr:to>
      <xdr:col>81</xdr:col>
      <xdr:colOff>101600</xdr:colOff>
      <xdr:row>79</xdr:row>
      <xdr:rowOff>11176</xdr:rowOff>
    </xdr:to>
    <xdr:sp textlink="">
      <xdr:nvSpPr>
        <xdr:cNvPr id="650" name="楕円 649"/>
        <xdr:cNvSpPr/>
      </xdr:nvSpPr>
      <xdr:spPr>
        <a:xfrm>
          <a:off x="15430500" y="134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2303</xdr:rowOff>
    </xdr:from>
    <xdr:ext cx="378565" cy="259045"/>
    <xdr:sp textlink="">
      <xdr:nvSpPr>
        <xdr:cNvPr id="651" name="テキスト ボックス 650"/>
        <xdr:cNvSpPr txBox="1"/>
      </xdr:nvSpPr>
      <xdr:spPr>
        <a:xfrm>
          <a:off x="15292017" y="13546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101092</xdr:rowOff>
    </xdr:from>
    <xdr:to>
      <xdr:col>76</xdr:col>
      <xdr:colOff>165100</xdr:colOff>
      <xdr:row>75</xdr:row>
      <xdr:rowOff>31242</xdr:rowOff>
    </xdr:to>
    <xdr:sp textlink="">
      <xdr:nvSpPr>
        <xdr:cNvPr id="652" name="楕円 651"/>
        <xdr:cNvSpPr/>
      </xdr:nvSpPr>
      <xdr:spPr>
        <a:xfrm>
          <a:off x="14541500" y="127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47769</xdr:rowOff>
    </xdr:from>
    <xdr:ext cx="469744" cy="259045"/>
    <xdr:sp textlink="">
      <xdr:nvSpPr>
        <xdr:cNvPr id="653" name="テキスト ボックス 652"/>
        <xdr:cNvSpPr txBox="1"/>
      </xdr:nvSpPr>
      <xdr:spPr>
        <a:xfrm>
          <a:off x="14357428" y="1256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112903</xdr:rowOff>
    </xdr:from>
    <xdr:to>
      <xdr:col>72</xdr:col>
      <xdr:colOff>38100</xdr:colOff>
      <xdr:row>76</xdr:row>
      <xdr:rowOff>43053</xdr:rowOff>
    </xdr:to>
    <xdr:sp textlink="">
      <xdr:nvSpPr>
        <xdr:cNvPr id="654" name="楕円 653"/>
        <xdr:cNvSpPr/>
      </xdr:nvSpPr>
      <xdr:spPr>
        <a:xfrm>
          <a:off x="13652500" y="129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59580</xdr:rowOff>
    </xdr:from>
    <xdr:ext cx="469744" cy="259045"/>
    <xdr:sp textlink="">
      <xdr:nvSpPr>
        <xdr:cNvPr id="655" name="テキスト ボックス 654"/>
        <xdr:cNvSpPr txBox="1"/>
      </xdr:nvSpPr>
      <xdr:spPr>
        <a:xfrm>
          <a:off x="13468428" y="1274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151512</xdr:rowOff>
    </xdr:from>
    <xdr:to>
      <xdr:col>67</xdr:col>
      <xdr:colOff>101600</xdr:colOff>
      <xdr:row>79</xdr:row>
      <xdr:rowOff>81662</xdr:rowOff>
    </xdr:to>
    <xdr:sp textlink="">
      <xdr:nvSpPr>
        <xdr:cNvPr id="656" name="楕円 655"/>
        <xdr:cNvSpPr/>
      </xdr:nvSpPr>
      <xdr:spPr>
        <a:xfrm>
          <a:off x="12763500" y="135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72789</xdr:rowOff>
    </xdr:from>
    <xdr:ext cx="378565" cy="259045"/>
    <xdr:sp textlink="">
      <xdr:nvSpPr>
        <xdr:cNvPr id="657" name="テキスト ボックス 656"/>
        <xdr:cNvSpPr txBox="1"/>
      </xdr:nvSpPr>
      <xdr:spPr>
        <a:xfrm>
          <a:off x="12625017" y="13617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81" name="直線コネクタ 680"/>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textlink="">
      <xdr:nvSpPr>
        <xdr:cNvPr id="682"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3" name="直線コネクタ 682"/>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textlink="">
      <xdr:nvSpPr>
        <xdr:cNvPr id="684"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5" name="直線コネクタ 684"/>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105963</xdr:rowOff>
    </xdr:from>
    <xdr:to>
      <xdr:col>85</xdr:col>
      <xdr:colOff>127000</xdr:colOff>
      <xdr:row>96</xdr:row>
      <xdr:rowOff>110249</xdr:rowOff>
    </xdr:to>
    <xdr:cxnSp macro="">
      <xdr:nvCxnSpPr>
        <xdr:cNvPr id="686" name="直線コネクタ 685"/>
        <xdr:cNvCxnSpPr/>
      </xdr:nvCxnSpPr>
      <xdr:spPr>
        <a:xfrm>
          <a:off x="15481300" y="16565163"/>
          <a:ext cx="8382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textlink="">
      <xdr:nvSpPr>
        <xdr:cNvPr id="687" name="公債費平均値テキスト"/>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textlink="">
      <xdr:nvSpPr>
        <xdr:cNvPr id="688" name="フローチャート: 判断 687"/>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85522</xdr:rowOff>
    </xdr:from>
    <xdr:to>
      <xdr:col>81</xdr:col>
      <xdr:colOff>50800</xdr:colOff>
      <xdr:row>96</xdr:row>
      <xdr:rowOff>105963</xdr:rowOff>
    </xdr:to>
    <xdr:cxnSp macro="">
      <xdr:nvCxnSpPr>
        <xdr:cNvPr id="689" name="直線コネクタ 688"/>
        <xdr:cNvCxnSpPr/>
      </xdr:nvCxnSpPr>
      <xdr:spPr>
        <a:xfrm>
          <a:off x="14592300" y="16544722"/>
          <a:ext cx="8890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textlink="">
      <xdr:nvSpPr>
        <xdr:cNvPr id="690" name="フローチャート: 判断 689"/>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textlink="">
      <xdr:nvSpPr>
        <xdr:cNvPr id="691" name="テキスト ボックス 690"/>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83979</xdr:rowOff>
    </xdr:from>
    <xdr:to>
      <xdr:col>76</xdr:col>
      <xdr:colOff>114300</xdr:colOff>
      <xdr:row>96</xdr:row>
      <xdr:rowOff>85522</xdr:rowOff>
    </xdr:to>
    <xdr:cxnSp macro="">
      <xdr:nvCxnSpPr>
        <xdr:cNvPr id="692" name="直線コネクタ 691"/>
        <xdr:cNvCxnSpPr/>
      </xdr:nvCxnSpPr>
      <xdr:spPr>
        <a:xfrm>
          <a:off x="13703300" y="16543179"/>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textlink="">
      <xdr:nvSpPr>
        <xdr:cNvPr id="693" name="フローチャート: 判断 692"/>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20965</xdr:rowOff>
    </xdr:from>
    <xdr:ext cx="534377" cy="259045"/>
    <xdr:sp textlink="">
      <xdr:nvSpPr>
        <xdr:cNvPr id="694" name="テキスト ボックス 693"/>
        <xdr:cNvSpPr txBox="1"/>
      </xdr:nvSpPr>
      <xdr:spPr>
        <a:xfrm>
          <a:off x="14325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3683</xdr:rowOff>
    </xdr:from>
    <xdr:to>
      <xdr:col>71</xdr:col>
      <xdr:colOff>177800</xdr:colOff>
      <xdr:row>96</xdr:row>
      <xdr:rowOff>83979</xdr:rowOff>
    </xdr:to>
    <xdr:cxnSp macro="">
      <xdr:nvCxnSpPr>
        <xdr:cNvPr id="695" name="直線コネクタ 694"/>
        <xdr:cNvCxnSpPr/>
      </xdr:nvCxnSpPr>
      <xdr:spPr>
        <a:xfrm>
          <a:off x="12814300" y="16462883"/>
          <a:ext cx="889000" cy="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textlink="">
      <xdr:nvSpPr>
        <xdr:cNvPr id="696" name="フローチャート: 判断 695"/>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1973</xdr:rowOff>
    </xdr:from>
    <xdr:ext cx="534377" cy="259045"/>
    <xdr:sp textlink="">
      <xdr:nvSpPr>
        <xdr:cNvPr id="697" name="テキスト ボックス 696"/>
        <xdr:cNvSpPr txBox="1"/>
      </xdr:nvSpPr>
      <xdr:spPr>
        <a:xfrm>
          <a:off x="13436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textlink="">
      <xdr:nvSpPr>
        <xdr:cNvPr id="698" name="フローチャート: 判断 697"/>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159497</xdr:rowOff>
    </xdr:from>
    <xdr:ext cx="534377" cy="259045"/>
    <xdr:sp textlink="">
      <xdr:nvSpPr>
        <xdr:cNvPr id="699" name="テキスト ボックス 698"/>
        <xdr:cNvSpPr txBox="1"/>
      </xdr:nvSpPr>
      <xdr:spPr>
        <a:xfrm>
          <a:off x="12547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59449</xdr:rowOff>
    </xdr:from>
    <xdr:to>
      <xdr:col>85</xdr:col>
      <xdr:colOff>177800</xdr:colOff>
      <xdr:row>96</xdr:row>
      <xdr:rowOff>161049</xdr:rowOff>
    </xdr:to>
    <xdr:sp textlink="">
      <xdr:nvSpPr>
        <xdr:cNvPr id="705" name="楕円 704"/>
        <xdr:cNvSpPr/>
      </xdr:nvSpPr>
      <xdr:spPr>
        <a:xfrm>
          <a:off x="16268700" y="1651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37876</xdr:rowOff>
    </xdr:from>
    <xdr:ext cx="534377" cy="259045"/>
    <xdr:sp textlink="">
      <xdr:nvSpPr>
        <xdr:cNvPr id="706" name="公債費該当値テキスト"/>
        <xdr:cNvSpPr txBox="1"/>
      </xdr:nvSpPr>
      <xdr:spPr>
        <a:xfrm>
          <a:off x="16370300"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55163</xdr:rowOff>
    </xdr:from>
    <xdr:to>
      <xdr:col>81</xdr:col>
      <xdr:colOff>101600</xdr:colOff>
      <xdr:row>96</xdr:row>
      <xdr:rowOff>156763</xdr:rowOff>
    </xdr:to>
    <xdr:sp textlink="">
      <xdr:nvSpPr>
        <xdr:cNvPr id="707" name="楕円 706"/>
        <xdr:cNvSpPr/>
      </xdr:nvSpPr>
      <xdr:spPr>
        <a:xfrm>
          <a:off x="15430500" y="1651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147890</xdr:rowOff>
    </xdr:from>
    <xdr:ext cx="534377" cy="259045"/>
    <xdr:sp textlink="">
      <xdr:nvSpPr>
        <xdr:cNvPr id="708" name="テキスト ボックス 707"/>
        <xdr:cNvSpPr txBox="1"/>
      </xdr:nvSpPr>
      <xdr:spPr>
        <a:xfrm>
          <a:off x="15214111" y="166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34722</xdr:rowOff>
    </xdr:from>
    <xdr:to>
      <xdr:col>76</xdr:col>
      <xdr:colOff>165100</xdr:colOff>
      <xdr:row>96</xdr:row>
      <xdr:rowOff>136322</xdr:rowOff>
    </xdr:to>
    <xdr:sp textlink="">
      <xdr:nvSpPr>
        <xdr:cNvPr id="709" name="楕円 708"/>
        <xdr:cNvSpPr/>
      </xdr:nvSpPr>
      <xdr:spPr>
        <a:xfrm>
          <a:off x="14541500" y="1649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127449</xdr:rowOff>
    </xdr:from>
    <xdr:ext cx="534377" cy="259045"/>
    <xdr:sp textlink="">
      <xdr:nvSpPr>
        <xdr:cNvPr id="710" name="テキスト ボックス 709"/>
        <xdr:cNvSpPr txBox="1"/>
      </xdr:nvSpPr>
      <xdr:spPr>
        <a:xfrm>
          <a:off x="14325111" y="1658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33179</xdr:rowOff>
    </xdr:from>
    <xdr:to>
      <xdr:col>72</xdr:col>
      <xdr:colOff>38100</xdr:colOff>
      <xdr:row>96</xdr:row>
      <xdr:rowOff>134779</xdr:rowOff>
    </xdr:to>
    <xdr:sp textlink="">
      <xdr:nvSpPr>
        <xdr:cNvPr id="711" name="楕円 710"/>
        <xdr:cNvSpPr/>
      </xdr:nvSpPr>
      <xdr:spPr>
        <a:xfrm>
          <a:off x="13652500" y="164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125906</xdr:rowOff>
    </xdr:from>
    <xdr:ext cx="534377" cy="259045"/>
    <xdr:sp textlink="">
      <xdr:nvSpPr>
        <xdr:cNvPr id="712" name="テキスト ボックス 711"/>
        <xdr:cNvSpPr txBox="1"/>
      </xdr:nvSpPr>
      <xdr:spPr>
        <a:xfrm>
          <a:off x="13436111" y="1658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124333</xdr:rowOff>
    </xdr:from>
    <xdr:to>
      <xdr:col>67</xdr:col>
      <xdr:colOff>101600</xdr:colOff>
      <xdr:row>96</xdr:row>
      <xdr:rowOff>54483</xdr:rowOff>
    </xdr:to>
    <xdr:sp textlink="">
      <xdr:nvSpPr>
        <xdr:cNvPr id="713" name="楕円 712"/>
        <xdr:cNvSpPr/>
      </xdr:nvSpPr>
      <xdr:spPr>
        <a:xfrm>
          <a:off x="12763500" y="1641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45610</xdr:rowOff>
    </xdr:from>
    <xdr:ext cx="534377" cy="259045"/>
    <xdr:sp textlink="">
      <xdr:nvSpPr>
        <xdr:cNvPr id="714" name="テキスト ボックス 713"/>
        <xdr:cNvSpPr txBox="1"/>
      </xdr:nvSpPr>
      <xdr:spPr>
        <a:xfrm>
          <a:off x="12547111" y="165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40" name="直線コネクタ 739"/>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textlink="">
      <xdr:nvSpPr>
        <xdr:cNvPr id="741"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textlink="">
      <xdr:nvSpPr>
        <xdr:cNvPr id="743"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4" name="直線コネクタ 743"/>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textlink="">
      <xdr:nvSpPr>
        <xdr:cNvPr id="746" name="諸支出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textlink="">
      <xdr:nvSpPr>
        <xdr:cNvPr id="747" name="フローチャート: 判断 746"/>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textlink="">
      <xdr:nvSpPr>
        <xdr:cNvPr id="749" name="フローチャート: 判断 748"/>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textlink="">
      <xdr:nvSpPr>
        <xdr:cNvPr id="750" name="テキスト ボックス 749"/>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textlink="">
      <xdr:nvSpPr>
        <xdr:cNvPr id="752" name="フローチャート: 判断 751"/>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textlink="">
      <xdr:nvSpPr>
        <xdr:cNvPr id="753" name="テキスト ボックス 752"/>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textlink="">
      <xdr:nvSpPr>
        <xdr:cNvPr id="755" name="フローチャート: 判断 754"/>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textlink="">
      <xdr:nvSpPr>
        <xdr:cNvPr id="756" name="テキスト ボックス 755"/>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textlink="">
      <xdr:nvSpPr>
        <xdr:cNvPr id="757" name="フローチャート: 判断 756"/>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textlink="">
      <xdr:nvSpPr>
        <xdr:cNvPr id="758" name="テキスト ボックス 757"/>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textlink="">
      <xdr:nvSpPr>
        <xdr:cNvPr id="765" name="諸支出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労働費は、住民一人当たり１，３０１円となっており、類似団体平均と比較して一人当たりコストが５３５円高い状況となっている。これは、労働者への融資促進のため、労働金庫預託事業を行い、またシルバー人材センターに対する委託を行ってきたこと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災害復旧費は、住民一人当たり１，８９０円となっており、類似団体平均と比較して一人当たりコストが１，１８６円高い状況となっている。これは令和３年８月に発生した大雨災害の災害復旧費が主な要因であると考えられる。</a:t>
          </a:r>
        </a:p>
        <a:p>
          <a:r>
            <a:rPr kumimoji="1" lang="ja-JP" altLang="en-US" sz="1300">
              <a:latin typeface="ＭＳ Ｐゴシック" panose="020B0600070205080204" pitchFamily="50" charset="-128"/>
              <a:ea typeface="ＭＳ Ｐゴシック" panose="020B0600070205080204" pitchFamily="50" charset="-128"/>
            </a:rPr>
            <a:t>・それ以外の項目については、総じて低い水準で推移しており、効率的な財政運営がなされていると考えられる。今後、高齢化の進展に伴う民生費の増加などが見込まれるが、財政計画（令和２年度～令和５年度）に基づき、健全財政の維持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xdr:from>
      <xdr:col>0</xdr:col>
      <xdr:colOff>466725</xdr:colOff>
      <xdr:row>4</xdr:row>
      <xdr:rowOff>0</xdr:rowOff>
    </xdr:from>
    <xdr:to>
      <xdr:col>3</xdr:col>
      <xdr:colOff>733425</xdr:colOff>
      <xdr:row>6</xdr:row>
      <xdr:rowOff>66675</xdr:rowOff>
    </xdr:to>
    <xdr:sp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財政調整基金残高は、災害や経済事情の変動等による財源不足に備え積み立てを行ったため、前年度比ポイント増加している。また、実質収支額については、前年度比１．９９ポイント増加、実質単年度収支については前年度比２．９１ポイント増加している。人口増加は鈍化傾向にあり、税収の大幅な伸びも期待されないことから、今後も財政計画（令和２年度～令和５年度）に基づいて実質収支の黒字を継続するとともに、収支均衡を図った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福岡県筑紫野市</a:t>
          </a:r>
        </a:p>
      </xdr:txBody>
    </xdr:sp>
    <xdr:clientData/>
  </xdr:twoCellAnchor>
  <xdr:twoCellAnchor editAs="oneCell">
    <xdr:from>
      <xdr:col>1</xdr:col>
      <xdr:colOff>0</xdr:colOff>
      <xdr:row>3</xdr:row>
      <xdr:rowOff>28575</xdr:rowOff>
    </xdr:from>
    <xdr:to>
      <xdr:col>4</xdr:col>
      <xdr:colOff>914400</xdr:colOff>
      <xdr:row>4</xdr:row>
      <xdr:rowOff>200025</xdr:rowOff>
    </xdr:to>
    <xdr:sp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公営企業会計を含む全会計において、赤字及び資金不足となっている会計はなく、連結実質赤字額はない。</a:t>
          </a:r>
        </a:p>
        <a:p>
          <a:r>
            <a:rPr kumimoji="1" lang="ja-JP" altLang="en-US" sz="1400">
              <a:latin typeface="ＭＳ ゴシック" pitchFamily="49" charset="-128"/>
              <a:ea typeface="ＭＳ ゴシック" pitchFamily="49" charset="-128"/>
            </a:rPr>
            <a:t>　各会計の黒字額については、年度によって多少の増減はあるものの、概ね同規模で推移しているといえる。今後も健全な財政運営、企業経営を行っていく。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&#65279;<?xml version="1.0" encoding="utf-8" standalone="yes"?>
<Relationships xmlns="http://schemas.openxmlformats.org/package/2006/relationships"><Relationship Id="rId2" Type="http://schemas.openxmlformats.org/officeDocument/2006/relationships/drawing" Target="../drawings/drawing12.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43"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c r="B2" s="179" t="s">
        <v>81</v>
      </c>
      <c r="C2" s="179"/>
      <c r="D2" s="180"/>
    </row>
    <row r="3" spans="1:119" ht="18.75" customHeight="1" thickBot="1">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40104105</v>
      </c>
      <c r="BO4" s="452"/>
      <c r="BP4" s="452"/>
      <c r="BQ4" s="452"/>
      <c r="BR4" s="452"/>
      <c r="BS4" s="452"/>
      <c r="BT4" s="452"/>
      <c r="BU4" s="453"/>
      <c r="BV4" s="451">
        <v>45883842</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7.1</v>
      </c>
      <c r="CU4" s="592"/>
      <c r="CV4" s="592"/>
      <c r="CW4" s="592"/>
      <c r="CX4" s="592"/>
      <c r="CY4" s="592"/>
      <c r="CZ4" s="592"/>
      <c r="DA4" s="593"/>
      <c r="DB4" s="591">
        <v>5.0999999999999996</v>
      </c>
      <c r="DC4" s="592"/>
      <c r="DD4" s="592"/>
      <c r="DE4" s="592"/>
      <c r="DF4" s="592"/>
      <c r="DG4" s="592"/>
      <c r="DH4" s="592"/>
      <c r="DI4" s="593"/>
    </row>
    <row r="5" spans="1:119" ht="18.75" customHeight="1">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38231549</v>
      </c>
      <c r="BO5" s="423"/>
      <c r="BP5" s="423"/>
      <c r="BQ5" s="423"/>
      <c r="BR5" s="423"/>
      <c r="BS5" s="423"/>
      <c r="BT5" s="423"/>
      <c r="BU5" s="424"/>
      <c r="BV5" s="422">
        <v>44828268</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82.6</v>
      </c>
      <c r="CU5" s="420"/>
      <c r="CV5" s="420"/>
      <c r="CW5" s="420"/>
      <c r="CX5" s="420"/>
      <c r="CY5" s="420"/>
      <c r="CZ5" s="420"/>
      <c r="DA5" s="421"/>
      <c r="DB5" s="419">
        <v>88.7</v>
      </c>
      <c r="DC5" s="420"/>
      <c r="DD5" s="420"/>
      <c r="DE5" s="420"/>
      <c r="DF5" s="420"/>
      <c r="DG5" s="420"/>
      <c r="DH5" s="420"/>
      <c r="DI5" s="421"/>
    </row>
    <row r="6" spans="1:119" ht="18.75" customHeight="1">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1872556</v>
      </c>
      <c r="BO6" s="423"/>
      <c r="BP6" s="423"/>
      <c r="BQ6" s="423"/>
      <c r="BR6" s="423"/>
      <c r="BS6" s="423"/>
      <c r="BT6" s="423"/>
      <c r="BU6" s="424"/>
      <c r="BV6" s="422">
        <v>1055574</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87.8</v>
      </c>
      <c r="CU6" s="566"/>
      <c r="CV6" s="566"/>
      <c r="CW6" s="566"/>
      <c r="CX6" s="566"/>
      <c r="CY6" s="566"/>
      <c r="CZ6" s="566"/>
      <c r="DA6" s="567"/>
      <c r="DB6" s="565">
        <v>94.1</v>
      </c>
      <c r="DC6" s="566"/>
      <c r="DD6" s="566"/>
      <c r="DE6" s="566"/>
      <c r="DF6" s="566"/>
      <c r="DG6" s="566"/>
      <c r="DH6" s="566"/>
      <c r="DI6" s="567"/>
    </row>
    <row r="7" spans="1:119" ht="18.75" customHeight="1">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400065</v>
      </c>
      <c r="BO7" s="423"/>
      <c r="BP7" s="423"/>
      <c r="BQ7" s="423"/>
      <c r="BR7" s="423"/>
      <c r="BS7" s="423"/>
      <c r="BT7" s="423"/>
      <c r="BU7" s="424"/>
      <c r="BV7" s="422">
        <v>54425</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20840048</v>
      </c>
      <c r="CU7" s="423"/>
      <c r="CV7" s="423"/>
      <c r="CW7" s="423"/>
      <c r="CX7" s="423"/>
      <c r="CY7" s="423"/>
      <c r="CZ7" s="423"/>
      <c r="DA7" s="424"/>
      <c r="DB7" s="422">
        <v>19688779</v>
      </c>
      <c r="DC7" s="423"/>
      <c r="DD7" s="423"/>
      <c r="DE7" s="423"/>
      <c r="DF7" s="423"/>
      <c r="DG7" s="423"/>
      <c r="DH7" s="423"/>
      <c r="DI7" s="424"/>
    </row>
    <row r="8" spans="1:119" ht="18.75" customHeight="1" thickBot="1">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109</v>
      </c>
      <c r="AV8" s="481"/>
      <c r="AW8" s="481"/>
      <c r="AX8" s="481"/>
      <c r="AY8" s="436" t="s">
        <v>110</v>
      </c>
      <c r="AZ8" s="437"/>
      <c r="BA8" s="437"/>
      <c r="BB8" s="437"/>
      <c r="BC8" s="437"/>
      <c r="BD8" s="437"/>
      <c r="BE8" s="437"/>
      <c r="BF8" s="437"/>
      <c r="BG8" s="437"/>
      <c r="BH8" s="437"/>
      <c r="BI8" s="437"/>
      <c r="BJ8" s="437"/>
      <c r="BK8" s="437"/>
      <c r="BL8" s="437"/>
      <c r="BM8" s="438"/>
      <c r="BN8" s="422">
        <v>1472491</v>
      </c>
      <c r="BO8" s="423"/>
      <c r="BP8" s="423"/>
      <c r="BQ8" s="423"/>
      <c r="BR8" s="423"/>
      <c r="BS8" s="423"/>
      <c r="BT8" s="423"/>
      <c r="BU8" s="424"/>
      <c r="BV8" s="422">
        <v>1001149</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0.78</v>
      </c>
      <c r="CU8" s="526"/>
      <c r="CV8" s="526"/>
      <c r="CW8" s="526"/>
      <c r="CX8" s="526"/>
      <c r="CY8" s="526"/>
      <c r="CZ8" s="526"/>
      <c r="DA8" s="527"/>
      <c r="DB8" s="525">
        <v>0.79</v>
      </c>
      <c r="DC8" s="526"/>
      <c r="DD8" s="526"/>
      <c r="DE8" s="526"/>
      <c r="DF8" s="526"/>
      <c r="DG8" s="526"/>
      <c r="DH8" s="526"/>
      <c r="DI8" s="527"/>
    </row>
    <row r="9" spans="1:119" ht="18.75" customHeight="1" thickBot="1">
      <c r="A9" s="178"/>
      <c r="B9" s="554" t="s">
        <v>112</v>
      </c>
      <c r="C9" s="555"/>
      <c r="D9" s="555"/>
      <c r="E9" s="555"/>
      <c r="F9" s="555"/>
      <c r="G9" s="555"/>
      <c r="H9" s="555"/>
      <c r="I9" s="555"/>
      <c r="J9" s="555"/>
      <c r="K9" s="473"/>
      <c r="L9" s="556" t="s">
        <v>113</v>
      </c>
      <c r="M9" s="557"/>
      <c r="N9" s="557"/>
      <c r="O9" s="557"/>
      <c r="P9" s="557"/>
      <c r="Q9" s="558"/>
      <c r="R9" s="559">
        <v>103311</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116</v>
      </c>
      <c r="AV9" s="481"/>
      <c r="AW9" s="481"/>
      <c r="AX9" s="481"/>
      <c r="AY9" s="436" t="s">
        <v>117</v>
      </c>
      <c r="AZ9" s="437"/>
      <c r="BA9" s="437"/>
      <c r="BB9" s="437"/>
      <c r="BC9" s="437"/>
      <c r="BD9" s="437"/>
      <c r="BE9" s="437"/>
      <c r="BF9" s="437"/>
      <c r="BG9" s="437"/>
      <c r="BH9" s="437"/>
      <c r="BI9" s="437"/>
      <c r="BJ9" s="437"/>
      <c r="BK9" s="437"/>
      <c r="BL9" s="437"/>
      <c r="BM9" s="438"/>
      <c r="BN9" s="422">
        <v>471342</v>
      </c>
      <c r="BO9" s="423"/>
      <c r="BP9" s="423"/>
      <c r="BQ9" s="423"/>
      <c r="BR9" s="423"/>
      <c r="BS9" s="423"/>
      <c r="BT9" s="423"/>
      <c r="BU9" s="424"/>
      <c r="BV9" s="422">
        <v>149134</v>
      </c>
      <c r="BW9" s="423"/>
      <c r="BX9" s="423"/>
      <c r="BY9" s="423"/>
      <c r="BZ9" s="423"/>
      <c r="CA9" s="423"/>
      <c r="CB9" s="423"/>
      <c r="CC9" s="424"/>
      <c r="CD9" s="462" t="s">
        <v>118</v>
      </c>
      <c r="CE9" s="382"/>
      <c r="CF9" s="382"/>
      <c r="CG9" s="382"/>
      <c r="CH9" s="382"/>
      <c r="CI9" s="382"/>
      <c r="CJ9" s="382"/>
      <c r="CK9" s="382"/>
      <c r="CL9" s="382"/>
      <c r="CM9" s="382"/>
      <c r="CN9" s="382"/>
      <c r="CO9" s="382"/>
      <c r="CP9" s="382"/>
      <c r="CQ9" s="382"/>
      <c r="CR9" s="382"/>
      <c r="CS9" s="463"/>
      <c r="CT9" s="419">
        <v>9.9</v>
      </c>
      <c r="CU9" s="420"/>
      <c r="CV9" s="420"/>
      <c r="CW9" s="420"/>
      <c r="CX9" s="420"/>
      <c r="CY9" s="420"/>
      <c r="CZ9" s="420"/>
      <c r="DA9" s="421"/>
      <c r="DB9" s="419">
        <v>10.6</v>
      </c>
      <c r="DC9" s="420"/>
      <c r="DD9" s="420"/>
      <c r="DE9" s="420"/>
      <c r="DF9" s="420"/>
      <c r="DG9" s="420"/>
      <c r="DH9" s="420"/>
      <c r="DI9" s="421"/>
    </row>
    <row r="10" spans="1:119" ht="18.75" customHeight="1" thickBot="1">
      <c r="A10" s="178"/>
      <c r="B10" s="554"/>
      <c r="C10" s="555"/>
      <c r="D10" s="555"/>
      <c r="E10" s="555"/>
      <c r="F10" s="555"/>
      <c r="G10" s="555"/>
      <c r="H10" s="555"/>
      <c r="I10" s="555"/>
      <c r="J10" s="555"/>
      <c r="K10" s="473"/>
      <c r="L10" s="378" t="s">
        <v>119</v>
      </c>
      <c r="M10" s="379"/>
      <c r="N10" s="379"/>
      <c r="O10" s="379"/>
      <c r="P10" s="379"/>
      <c r="Q10" s="380"/>
      <c r="R10" s="375">
        <v>101081</v>
      </c>
      <c r="S10" s="376"/>
      <c r="T10" s="376"/>
      <c r="U10" s="376"/>
      <c r="V10" s="435"/>
      <c r="W10" s="563"/>
      <c r="X10" s="373"/>
      <c r="Y10" s="373"/>
      <c r="Z10" s="373"/>
      <c r="AA10" s="373"/>
      <c r="AB10" s="373"/>
      <c r="AC10" s="373"/>
      <c r="AD10" s="373"/>
      <c r="AE10" s="373"/>
      <c r="AF10" s="373"/>
      <c r="AG10" s="373"/>
      <c r="AH10" s="373"/>
      <c r="AI10" s="373"/>
      <c r="AJ10" s="373"/>
      <c r="AK10" s="373"/>
      <c r="AL10" s="564"/>
      <c r="AM10" s="479" t="s">
        <v>120</v>
      </c>
      <c r="AN10" s="379"/>
      <c r="AO10" s="379"/>
      <c r="AP10" s="379"/>
      <c r="AQ10" s="379"/>
      <c r="AR10" s="379"/>
      <c r="AS10" s="379"/>
      <c r="AT10" s="380"/>
      <c r="AU10" s="480" t="s">
        <v>121</v>
      </c>
      <c r="AV10" s="481"/>
      <c r="AW10" s="481"/>
      <c r="AX10" s="481"/>
      <c r="AY10" s="436" t="s">
        <v>122</v>
      </c>
      <c r="AZ10" s="437"/>
      <c r="BA10" s="437"/>
      <c r="BB10" s="437"/>
      <c r="BC10" s="437"/>
      <c r="BD10" s="437"/>
      <c r="BE10" s="437"/>
      <c r="BF10" s="437"/>
      <c r="BG10" s="437"/>
      <c r="BH10" s="437"/>
      <c r="BI10" s="437"/>
      <c r="BJ10" s="437"/>
      <c r="BK10" s="437"/>
      <c r="BL10" s="437"/>
      <c r="BM10" s="438"/>
      <c r="BN10" s="422">
        <v>1135070</v>
      </c>
      <c r="BO10" s="423"/>
      <c r="BP10" s="423"/>
      <c r="BQ10" s="423"/>
      <c r="BR10" s="423"/>
      <c r="BS10" s="423"/>
      <c r="BT10" s="423"/>
      <c r="BU10" s="424"/>
      <c r="BV10" s="422">
        <v>795207</v>
      </c>
      <c r="BW10" s="423"/>
      <c r="BX10" s="423"/>
      <c r="BY10" s="423"/>
      <c r="BZ10" s="423"/>
      <c r="CA10" s="423"/>
      <c r="CB10" s="423"/>
      <c r="CC10" s="42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4"/>
      <c r="C11" s="555"/>
      <c r="D11" s="555"/>
      <c r="E11" s="555"/>
      <c r="F11" s="555"/>
      <c r="G11" s="555"/>
      <c r="H11" s="555"/>
      <c r="I11" s="555"/>
      <c r="J11" s="555"/>
      <c r="K11" s="473"/>
      <c r="L11" s="383" t="s">
        <v>124</v>
      </c>
      <c r="M11" s="384"/>
      <c r="N11" s="384"/>
      <c r="O11" s="384"/>
      <c r="P11" s="384"/>
      <c r="Q11" s="385"/>
      <c r="R11" s="551" t="s">
        <v>125</v>
      </c>
      <c r="S11" s="552"/>
      <c r="T11" s="552"/>
      <c r="U11" s="552"/>
      <c r="V11" s="553"/>
      <c r="W11" s="563"/>
      <c r="X11" s="373"/>
      <c r="Y11" s="373"/>
      <c r="Z11" s="373"/>
      <c r="AA11" s="373"/>
      <c r="AB11" s="373"/>
      <c r="AC11" s="373"/>
      <c r="AD11" s="373"/>
      <c r="AE11" s="373"/>
      <c r="AF11" s="373"/>
      <c r="AG11" s="373"/>
      <c r="AH11" s="373"/>
      <c r="AI11" s="373"/>
      <c r="AJ11" s="373"/>
      <c r="AK11" s="373"/>
      <c r="AL11" s="564"/>
      <c r="AM11" s="479" t="s">
        <v>126</v>
      </c>
      <c r="AN11" s="379"/>
      <c r="AO11" s="379"/>
      <c r="AP11" s="379"/>
      <c r="AQ11" s="379"/>
      <c r="AR11" s="379"/>
      <c r="AS11" s="379"/>
      <c r="AT11" s="380"/>
      <c r="AU11" s="480" t="s">
        <v>109</v>
      </c>
      <c r="AV11" s="481"/>
      <c r="AW11" s="481"/>
      <c r="AX11" s="481"/>
      <c r="AY11" s="436" t="s">
        <v>127</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128</v>
      </c>
      <c r="CE11" s="382"/>
      <c r="CF11" s="382"/>
      <c r="CG11" s="382"/>
      <c r="CH11" s="382"/>
      <c r="CI11" s="382"/>
      <c r="CJ11" s="382"/>
      <c r="CK11" s="382"/>
      <c r="CL11" s="382"/>
      <c r="CM11" s="382"/>
      <c r="CN11" s="382"/>
      <c r="CO11" s="382"/>
      <c r="CP11" s="382"/>
      <c r="CQ11" s="382"/>
      <c r="CR11" s="382"/>
      <c r="CS11" s="463"/>
      <c r="CT11" s="525" t="s">
        <v>129</v>
      </c>
      <c r="CU11" s="526"/>
      <c r="CV11" s="526"/>
      <c r="CW11" s="526"/>
      <c r="CX11" s="526"/>
      <c r="CY11" s="526"/>
      <c r="CZ11" s="526"/>
      <c r="DA11" s="527"/>
      <c r="DB11" s="525" t="s">
        <v>129</v>
      </c>
      <c r="DC11" s="526"/>
      <c r="DD11" s="526"/>
      <c r="DE11" s="526"/>
      <c r="DF11" s="526"/>
      <c r="DG11" s="526"/>
      <c r="DH11" s="526"/>
      <c r="DI11" s="527"/>
    </row>
    <row r="12" spans="1:119" ht="18.75" customHeight="1">
      <c r="A12" s="178"/>
      <c r="B12" s="528" t="s">
        <v>130</v>
      </c>
      <c r="C12" s="529"/>
      <c r="D12" s="529"/>
      <c r="E12" s="529"/>
      <c r="F12" s="529"/>
      <c r="G12" s="529"/>
      <c r="H12" s="529"/>
      <c r="I12" s="529"/>
      <c r="J12" s="529"/>
      <c r="K12" s="530"/>
      <c r="L12" s="537" t="s">
        <v>131</v>
      </c>
      <c r="M12" s="538"/>
      <c r="N12" s="538"/>
      <c r="O12" s="538"/>
      <c r="P12" s="538"/>
      <c r="Q12" s="539"/>
      <c r="R12" s="540">
        <v>105692</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109</v>
      </c>
      <c r="AV12" s="481"/>
      <c r="AW12" s="481"/>
      <c r="AX12" s="481"/>
      <c r="AY12" s="436" t="s">
        <v>135</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137</v>
      </c>
      <c r="CU12" s="526"/>
      <c r="CV12" s="526"/>
      <c r="CW12" s="526"/>
      <c r="CX12" s="526"/>
      <c r="CY12" s="526"/>
      <c r="CZ12" s="526"/>
      <c r="DA12" s="527"/>
      <c r="DB12" s="525" t="s">
        <v>129</v>
      </c>
      <c r="DC12" s="526"/>
      <c r="DD12" s="526"/>
      <c r="DE12" s="526"/>
      <c r="DF12" s="526"/>
      <c r="DG12" s="526"/>
      <c r="DH12" s="526"/>
      <c r="DI12" s="527"/>
    </row>
    <row r="13" spans="1:119" ht="18.75" customHeight="1">
      <c r="A13" s="178"/>
      <c r="B13" s="531"/>
      <c r="C13" s="532"/>
      <c r="D13" s="532"/>
      <c r="E13" s="532"/>
      <c r="F13" s="532"/>
      <c r="G13" s="532"/>
      <c r="H13" s="532"/>
      <c r="I13" s="532"/>
      <c r="J13" s="532"/>
      <c r="K13" s="533"/>
      <c r="L13" s="187"/>
      <c r="M13" s="506" t="s">
        <v>138</v>
      </c>
      <c r="N13" s="507"/>
      <c r="O13" s="507"/>
      <c r="P13" s="507"/>
      <c r="Q13" s="508"/>
      <c r="R13" s="509">
        <v>105010</v>
      </c>
      <c r="S13" s="510"/>
      <c r="T13" s="510"/>
      <c r="U13" s="510"/>
      <c r="V13" s="511"/>
      <c r="W13" s="512" t="s">
        <v>139</v>
      </c>
      <c r="X13" s="408"/>
      <c r="Y13" s="408"/>
      <c r="Z13" s="408"/>
      <c r="AA13" s="408"/>
      <c r="AB13" s="409"/>
      <c r="AC13" s="375">
        <v>634</v>
      </c>
      <c r="AD13" s="376"/>
      <c r="AE13" s="376"/>
      <c r="AF13" s="376"/>
      <c r="AG13" s="377"/>
      <c r="AH13" s="375">
        <v>680</v>
      </c>
      <c r="AI13" s="376"/>
      <c r="AJ13" s="376"/>
      <c r="AK13" s="376"/>
      <c r="AL13" s="435"/>
      <c r="AM13" s="479" t="s">
        <v>140</v>
      </c>
      <c r="AN13" s="379"/>
      <c r="AO13" s="379"/>
      <c r="AP13" s="379"/>
      <c r="AQ13" s="379"/>
      <c r="AR13" s="379"/>
      <c r="AS13" s="379"/>
      <c r="AT13" s="380"/>
      <c r="AU13" s="480" t="s">
        <v>141</v>
      </c>
      <c r="AV13" s="481"/>
      <c r="AW13" s="481"/>
      <c r="AX13" s="481"/>
      <c r="AY13" s="436" t="s">
        <v>142</v>
      </c>
      <c r="AZ13" s="437"/>
      <c r="BA13" s="437"/>
      <c r="BB13" s="437"/>
      <c r="BC13" s="437"/>
      <c r="BD13" s="437"/>
      <c r="BE13" s="437"/>
      <c r="BF13" s="437"/>
      <c r="BG13" s="437"/>
      <c r="BH13" s="437"/>
      <c r="BI13" s="437"/>
      <c r="BJ13" s="437"/>
      <c r="BK13" s="437"/>
      <c r="BL13" s="437"/>
      <c r="BM13" s="438"/>
      <c r="BN13" s="422">
        <v>1606412</v>
      </c>
      <c r="BO13" s="423"/>
      <c r="BP13" s="423"/>
      <c r="BQ13" s="423"/>
      <c r="BR13" s="423"/>
      <c r="BS13" s="423"/>
      <c r="BT13" s="423"/>
      <c r="BU13" s="424"/>
      <c r="BV13" s="422">
        <v>944341</v>
      </c>
      <c r="BW13" s="423"/>
      <c r="BX13" s="423"/>
      <c r="BY13" s="423"/>
      <c r="BZ13" s="423"/>
      <c r="CA13" s="423"/>
      <c r="CB13" s="423"/>
      <c r="CC13" s="424"/>
      <c r="CD13" s="462" t="s">
        <v>143</v>
      </c>
      <c r="CE13" s="382"/>
      <c r="CF13" s="382"/>
      <c r="CG13" s="382"/>
      <c r="CH13" s="382"/>
      <c r="CI13" s="382"/>
      <c r="CJ13" s="382"/>
      <c r="CK13" s="382"/>
      <c r="CL13" s="382"/>
      <c r="CM13" s="382"/>
      <c r="CN13" s="382"/>
      <c r="CO13" s="382"/>
      <c r="CP13" s="382"/>
      <c r="CQ13" s="382"/>
      <c r="CR13" s="382"/>
      <c r="CS13" s="463"/>
      <c r="CT13" s="419">
        <v>4</v>
      </c>
      <c r="CU13" s="420"/>
      <c r="CV13" s="420"/>
      <c r="CW13" s="420"/>
      <c r="CX13" s="420"/>
      <c r="CY13" s="420"/>
      <c r="CZ13" s="420"/>
      <c r="DA13" s="421"/>
      <c r="DB13" s="419">
        <v>4.0999999999999996</v>
      </c>
      <c r="DC13" s="420"/>
      <c r="DD13" s="420"/>
      <c r="DE13" s="420"/>
      <c r="DF13" s="420"/>
      <c r="DG13" s="420"/>
      <c r="DH13" s="420"/>
      <c r="DI13" s="421"/>
    </row>
    <row r="14" spans="1:119" ht="18.75" customHeight="1" thickBot="1">
      <c r="A14" s="178"/>
      <c r="B14" s="531"/>
      <c r="C14" s="532"/>
      <c r="D14" s="532"/>
      <c r="E14" s="532"/>
      <c r="F14" s="532"/>
      <c r="G14" s="532"/>
      <c r="H14" s="532"/>
      <c r="I14" s="532"/>
      <c r="J14" s="532"/>
      <c r="K14" s="533"/>
      <c r="L14" s="496" t="s">
        <v>144</v>
      </c>
      <c r="M14" s="549"/>
      <c r="N14" s="549"/>
      <c r="O14" s="549"/>
      <c r="P14" s="549"/>
      <c r="Q14" s="550"/>
      <c r="R14" s="509">
        <v>104616</v>
      </c>
      <c r="S14" s="510"/>
      <c r="T14" s="510"/>
      <c r="U14" s="510"/>
      <c r="V14" s="511"/>
      <c r="W14" s="513"/>
      <c r="X14" s="411"/>
      <c r="Y14" s="411"/>
      <c r="Z14" s="411"/>
      <c r="AA14" s="411"/>
      <c r="AB14" s="412"/>
      <c r="AC14" s="502">
        <v>1.5</v>
      </c>
      <c r="AD14" s="503"/>
      <c r="AE14" s="503"/>
      <c r="AF14" s="503"/>
      <c r="AG14" s="504"/>
      <c r="AH14" s="502">
        <v>1.5</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145</v>
      </c>
      <c r="CE14" s="460"/>
      <c r="CF14" s="460"/>
      <c r="CG14" s="460"/>
      <c r="CH14" s="460"/>
      <c r="CI14" s="460"/>
      <c r="CJ14" s="460"/>
      <c r="CK14" s="460"/>
      <c r="CL14" s="460"/>
      <c r="CM14" s="460"/>
      <c r="CN14" s="460"/>
      <c r="CO14" s="460"/>
      <c r="CP14" s="460"/>
      <c r="CQ14" s="460"/>
      <c r="CR14" s="460"/>
      <c r="CS14" s="461"/>
      <c r="CT14" s="519" t="s">
        <v>129</v>
      </c>
      <c r="CU14" s="520"/>
      <c r="CV14" s="520"/>
      <c r="CW14" s="520"/>
      <c r="CX14" s="520"/>
      <c r="CY14" s="520"/>
      <c r="CZ14" s="520"/>
      <c r="DA14" s="521"/>
      <c r="DB14" s="519" t="s">
        <v>129</v>
      </c>
      <c r="DC14" s="520"/>
      <c r="DD14" s="520"/>
      <c r="DE14" s="520"/>
      <c r="DF14" s="520"/>
      <c r="DG14" s="520"/>
      <c r="DH14" s="520"/>
      <c r="DI14" s="521"/>
    </row>
    <row r="15" spans="1:119" ht="18.75" customHeight="1">
      <c r="A15" s="178"/>
      <c r="B15" s="531"/>
      <c r="C15" s="532"/>
      <c r="D15" s="532"/>
      <c r="E15" s="532"/>
      <c r="F15" s="532"/>
      <c r="G15" s="532"/>
      <c r="H15" s="532"/>
      <c r="I15" s="532"/>
      <c r="J15" s="532"/>
      <c r="K15" s="533"/>
      <c r="L15" s="187"/>
      <c r="M15" s="506" t="s">
        <v>138</v>
      </c>
      <c r="N15" s="507"/>
      <c r="O15" s="507"/>
      <c r="P15" s="507"/>
      <c r="Q15" s="508"/>
      <c r="R15" s="509">
        <v>103974</v>
      </c>
      <c r="S15" s="510"/>
      <c r="T15" s="510"/>
      <c r="U15" s="510"/>
      <c r="V15" s="511"/>
      <c r="W15" s="512" t="s">
        <v>146</v>
      </c>
      <c r="X15" s="408"/>
      <c r="Y15" s="408"/>
      <c r="Z15" s="408"/>
      <c r="AA15" s="408"/>
      <c r="AB15" s="409"/>
      <c r="AC15" s="375">
        <v>7109</v>
      </c>
      <c r="AD15" s="376"/>
      <c r="AE15" s="376"/>
      <c r="AF15" s="376"/>
      <c r="AG15" s="377"/>
      <c r="AH15" s="375">
        <v>8120</v>
      </c>
      <c r="AI15" s="376"/>
      <c r="AJ15" s="376"/>
      <c r="AK15" s="376"/>
      <c r="AL15" s="435"/>
      <c r="AM15" s="479"/>
      <c r="AN15" s="379"/>
      <c r="AO15" s="379"/>
      <c r="AP15" s="379"/>
      <c r="AQ15" s="379"/>
      <c r="AR15" s="379"/>
      <c r="AS15" s="379"/>
      <c r="AT15" s="380"/>
      <c r="AU15" s="480"/>
      <c r="AV15" s="481"/>
      <c r="AW15" s="481"/>
      <c r="AX15" s="481"/>
      <c r="AY15" s="448" t="s">
        <v>147</v>
      </c>
      <c r="AZ15" s="449"/>
      <c r="BA15" s="449"/>
      <c r="BB15" s="449"/>
      <c r="BC15" s="449"/>
      <c r="BD15" s="449"/>
      <c r="BE15" s="449"/>
      <c r="BF15" s="449"/>
      <c r="BG15" s="449"/>
      <c r="BH15" s="449"/>
      <c r="BI15" s="449"/>
      <c r="BJ15" s="449"/>
      <c r="BK15" s="449"/>
      <c r="BL15" s="449"/>
      <c r="BM15" s="450"/>
      <c r="BN15" s="451">
        <v>11854183</v>
      </c>
      <c r="BO15" s="452"/>
      <c r="BP15" s="452"/>
      <c r="BQ15" s="452"/>
      <c r="BR15" s="452"/>
      <c r="BS15" s="452"/>
      <c r="BT15" s="452"/>
      <c r="BU15" s="453"/>
      <c r="BV15" s="451">
        <v>12231202</v>
      </c>
      <c r="BW15" s="452"/>
      <c r="BX15" s="452"/>
      <c r="BY15" s="452"/>
      <c r="BZ15" s="452"/>
      <c r="CA15" s="452"/>
      <c r="CB15" s="452"/>
      <c r="CC15" s="453"/>
      <c r="CD15" s="522" t="s">
        <v>148</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c r="A16" s="178"/>
      <c r="B16" s="531"/>
      <c r="C16" s="532"/>
      <c r="D16" s="532"/>
      <c r="E16" s="532"/>
      <c r="F16" s="532"/>
      <c r="G16" s="532"/>
      <c r="H16" s="532"/>
      <c r="I16" s="532"/>
      <c r="J16" s="532"/>
      <c r="K16" s="533"/>
      <c r="L16" s="496" t="s">
        <v>149</v>
      </c>
      <c r="M16" s="497"/>
      <c r="N16" s="497"/>
      <c r="O16" s="497"/>
      <c r="P16" s="497"/>
      <c r="Q16" s="498"/>
      <c r="R16" s="499" t="s">
        <v>150</v>
      </c>
      <c r="S16" s="500"/>
      <c r="T16" s="500"/>
      <c r="U16" s="500"/>
      <c r="V16" s="501"/>
      <c r="W16" s="513"/>
      <c r="X16" s="411"/>
      <c r="Y16" s="411"/>
      <c r="Z16" s="411"/>
      <c r="AA16" s="411"/>
      <c r="AB16" s="412"/>
      <c r="AC16" s="502">
        <v>16.5</v>
      </c>
      <c r="AD16" s="503"/>
      <c r="AE16" s="503"/>
      <c r="AF16" s="503"/>
      <c r="AG16" s="504"/>
      <c r="AH16" s="502">
        <v>18.2</v>
      </c>
      <c r="AI16" s="503"/>
      <c r="AJ16" s="503"/>
      <c r="AK16" s="503"/>
      <c r="AL16" s="505"/>
      <c r="AM16" s="479"/>
      <c r="AN16" s="379"/>
      <c r="AO16" s="379"/>
      <c r="AP16" s="379"/>
      <c r="AQ16" s="379"/>
      <c r="AR16" s="379"/>
      <c r="AS16" s="379"/>
      <c r="AT16" s="380"/>
      <c r="AU16" s="480"/>
      <c r="AV16" s="481"/>
      <c r="AW16" s="481"/>
      <c r="AX16" s="481"/>
      <c r="AY16" s="436" t="s">
        <v>151</v>
      </c>
      <c r="AZ16" s="437"/>
      <c r="BA16" s="437"/>
      <c r="BB16" s="437"/>
      <c r="BC16" s="437"/>
      <c r="BD16" s="437"/>
      <c r="BE16" s="437"/>
      <c r="BF16" s="437"/>
      <c r="BG16" s="437"/>
      <c r="BH16" s="437"/>
      <c r="BI16" s="437"/>
      <c r="BJ16" s="437"/>
      <c r="BK16" s="437"/>
      <c r="BL16" s="437"/>
      <c r="BM16" s="438"/>
      <c r="BN16" s="422">
        <v>15937325</v>
      </c>
      <c r="BO16" s="423"/>
      <c r="BP16" s="423"/>
      <c r="BQ16" s="423"/>
      <c r="BR16" s="423"/>
      <c r="BS16" s="423"/>
      <c r="BT16" s="423"/>
      <c r="BU16" s="424"/>
      <c r="BV16" s="422">
        <v>15290608</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c r="A17" s="178"/>
      <c r="B17" s="534"/>
      <c r="C17" s="535"/>
      <c r="D17" s="535"/>
      <c r="E17" s="535"/>
      <c r="F17" s="535"/>
      <c r="G17" s="535"/>
      <c r="H17" s="535"/>
      <c r="I17" s="535"/>
      <c r="J17" s="535"/>
      <c r="K17" s="536"/>
      <c r="L17" s="192"/>
      <c r="M17" s="515" t="s">
        <v>152</v>
      </c>
      <c r="N17" s="516"/>
      <c r="O17" s="516"/>
      <c r="P17" s="516"/>
      <c r="Q17" s="517"/>
      <c r="R17" s="499" t="s">
        <v>150</v>
      </c>
      <c r="S17" s="500"/>
      <c r="T17" s="500"/>
      <c r="U17" s="500"/>
      <c r="V17" s="501"/>
      <c r="W17" s="512" t="s">
        <v>153</v>
      </c>
      <c r="X17" s="408"/>
      <c r="Y17" s="408"/>
      <c r="Z17" s="408"/>
      <c r="AA17" s="408"/>
      <c r="AB17" s="409"/>
      <c r="AC17" s="375">
        <v>35308</v>
      </c>
      <c r="AD17" s="376"/>
      <c r="AE17" s="376"/>
      <c r="AF17" s="376"/>
      <c r="AG17" s="377"/>
      <c r="AH17" s="375">
        <v>35790</v>
      </c>
      <c r="AI17" s="376"/>
      <c r="AJ17" s="376"/>
      <c r="AK17" s="376"/>
      <c r="AL17" s="435"/>
      <c r="AM17" s="479"/>
      <c r="AN17" s="379"/>
      <c r="AO17" s="379"/>
      <c r="AP17" s="379"/>
      <c r="AQ17" s="379"/>
      <c r="AR17" s="379"/>
      <c r="AS17" s="379"/>
      <c r="AT17" s="380"/>
      <c r="AU17" s="480"/>
      <c r="AV17" s="481"/>
      <c r="AW17" s="481"/>
      <c r="AX17" s="481"/>
      <c r="AY17" s="436" t="s">
        <v>154</v>
      </c>
      <c r="AZ17" s="437"/>
      <c r="BA17" s="437"/>
      <c r="BB17" s="437"/>
      <c r="BC17" s="437"/>
      <c r="BD17" s="437"/>
      <c r="BE17" s="437"/>
      <c r="BF17" s="437"/>
      <c r="BG17" s="437"/>
      <c r="BH17" s="437"/>
      <c r="BI17" s="437"/>
      <c r="BJ17" s="437"/>
      <c r="BK17" s="437"/>
      <c r="BL17" s="437"/>
      <c r="BM17" s="438"/>
      <c r="BN17" s="422">
        <v>14992054</v>
      </c>
      <c r="BO17" s="423"/>
      <c r="BP17" s="423"/>
      <c r="BQ17" s="423"/>
      <c r="BR17" s="423"/>
      <c r="BS17" s="423"/>
      <c r="BT17" s="423"/>
      <c r="BU17" s="424"/>
      <c r="BV17" s="422">
        <v>15517931</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c r="A18" s="178"/>
      <c r="B18" s="472" t="s">
        <v>155</v>
      </c>
      <c r="C18" s="473"/>
      <c r="D18" s="473"/>
      <c r="E18" s="474"/>
      <c r="F18" s="474"/>
      <c r="G18" s="474"/>
      <c r="H18" s="474"/>
      <c r="I18" s="474"/>
      <c r="J18" s="474"/>
      <c r="K18" s="474"/>
      <c r="L18" s="475">
        <v>87.73</v>
      </c>
      <c r="M18" s="475"/>
      <c r="N18" s="475"/>
      <c r="O18" s="475"/>
      <c r="P18" s="475"/>
      <c r="Q18" s="475"/>
      <c r="R18" s="476"/>
      <c r="S18" s="476"/>
      <c r="T18" s="476"/>
      <c r="U18" s="476"/>
      <c r="V18" s="477"/>
      <c r="W18" s="493"/>
      <c r="X18" s="494"/>
      <c r="Y18" s="494"/>
      <c r="Z18" s="494"/>
      <c r="AA18" s="494"/>
      <c r="AB18" s="518"/>
      <c r="AC18" s="392">
        <v>82</v>
      </c>
      <c r="AD18" s="393"/>
      <c r="AE18" s="393"/>
      <c r="AF18" s="393"/>
      <c r="AG18" s="478"/>
      <c r="AH18" s="392">
        <v>80.3</v>
      </c>
      <c r="AI18" s="393"/>
      <c r="AJ18" s="393"/>
      <c r="AK18" s="393"/>
      <c r="AL18" s="394"/>
      <c r="AM18" s="479"/>
      <c r="AN18" s="379"/>
      <c r="AO18" s="379"/>
      <c r="AP18" s="379"/>
      <c r="AQ18" s="379"/>
      <c r="AR18" s="379"/>
      <c r="AS18" s="379"/>
      <c r="AT18" s="380"/>
      <c r="AU18" s="480"/>
      <c r="AV18" s="481"/>
      <c r="AW18" s="481"/>
      <c r="AX18" s="481"/>
      <c r="AY18" s="436" t="s">
        <v>156</v>
      </c>
      <c r="AZ18" s="437"/>
      <c r="BA18" s="437"/>
      <c r="BB18" s="437"/>
      <c r="BC18" s="437"/>
      <c r="BD18" s="437"/>
      <c r="BE18" s="437"/>
      <c r="BF18" s="437"/>
      <c r="BG18" s="437"/>
      <c r="BH18" s="437"/>
      <c r="BI18" s="437"/>
      <c r="BJ18" s="437"/>
      <c r="BK18" s="437"/>
      <c r="BL18" s="437"/>
      <c r="BM18" s="438"/>
      <c r="BN18" s="422">
        <v>17641793</v>
      </c>
      <c r="BO18" s="423"/>
      <c r="BP18" s="423"/>
      <c r="BQ18" s="423"/>
      <c r="BR18" s="423"/>
      <c r="BS18" s="423"/>
      <c r="BT18" s="423"/>
      <c r="BU18" s="424"/>
      <c r="BV18" s="422">
        <v>17493069</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c r="A19" s="178"/>
      <c r="B19" s="472" t="s">
        <v>157</v>
      </c>
      <c r="C19" s="473"/>
      <c r="D19" s="473"/>
      <c r="E19" s="474"/>
      <c r="F19" s="474"/>
      <c r="G19" s="474"/>
      <c r="H19" s="474"/>
      <c r="I19" s="474"/>
      <c r="J19" s="474"/>
      <c r="K19" s="474"/>
      <c r="L19" s="482">
        <v>1178</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158</v>
      </c>
      <c r="AZ19" s="437"/>
      <c r="BA19" s="437"/>
      <c r="BB19" s="437"/>
      <c r="BC19" s="437"/>
      <c r="BD19" s="437"/>
      <c r="BE19" s="437"/>
      <c r="BF19" s="437"/>
      <c r="BG19" s="437"/>
      <c r="BH19" s="437"/>
      <c r="BI19" s="437"/>
      <c r="BJ19" s="437"/>
      <c r="BK19" s="437"/>
      <c r="BL19" s="437"/>
      <c r="BM19" s="438"/>
      <c r="BN19" s="422">
        <v>24823025</v>
      </c>
      <c r="BO19" s="423"/>
      <c r="BP19" s="423"/>
      <c r="BQ19" s="423"/>
      <c r="BR19" s="423"/>
      <c r="BS19" s="423"/>
      <c r="BT19" s="423"/>
      <c r="BU19" s="424"/>
      <c r="BV19" s="422">
        <v>23041866</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c r="A20" s="178"/>
      <c r="B20" s="472" t="s">
        <v>159</v>
      </c>
      <c r="C20" s="473"/>
      <c r="D20" s="473"/>
      <c r="E20" s="474"/>
      <c r="F20" s="474"/>
      <c r="G20" s="474"/>
      <c r="H20" s="474"/>
      <c r="I20" s="474"/>
      <c r="J20" s="474"/>
      <c r="K20" s="474"/>
      <c r="L20" s="482">
        <v>41861</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c r="A21" s="178"/>
      <c r="B21" s="469" t="s">
        <v>160</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c r="A22" s="178"/>
      <c r="B22" s="398" t="s">
        <v>161</v>
      </c>
      <c r="C22" s="399"/>
      <c r="D22" s="400"/>
      <c r="E22" s="407" t="s">
        <v>1</v>
      </c>
      <c r="F22" s="408"/>
      <c r="G22" s="408"/>
      <c r="H22" s="408"/>
      <c r="I22" s="408"/>
      <c r="J22" s="408"/>
      <c r="K22" s="409"/>
      <c r="L22" s="407" t="s">
        <v>162</v>
      </c>
      <c r="M22" s="408"/>
      <c r="N22" s="408"/>
      <c r="O22" s="408"/>
      <c r="P22" s="409"/>
      <c r="Q22" s="413" t="s">
        <v>163</v>
      </c>
      <c r="R22" s="414"/>
      <c r="S22" s="414"/>
      <c r="T22" s="414"/>
      <c r="U22" s="414"/>
      <c r="V22" s="415"/>
      <c r="W22" s="464" t="s">
        <v>164</v>
      </c>
      <c r="X22" s="399"/>
      <c r="Y22" s="400"/>
      <c r="Z22" s="407" t="s">
        <v>1</v>
      </c>
      <c r="AA22" s="408"/>
      <c r="AB22" s="408"/>
      <c r="AC22" s="408"/>
      <c r="AD22" s="408"/>
      <c r="AE22" s="408"/>
      <c r="AF22" s="408"/>
      <c r="AG22" s="409"/>
      <c r="AH22" s="425" t="s">
        <v>165</v>
      </c>
      <c r="AI22" s="408"/>
      <c r="AJ22" s="408"/>
      <c r="AK22" s="408"/>
      <c r="AL22" s="409"/>
      <c r="AM22" s="425" t="s">
        <v>166</v>
      </c>
      <c r="AN22" s="426"/>
      <c r="AO22" s="426"/>
      <c r="AP22" s="426"/>
      <c r="AQ22" s="426"/>
      <c r="AR22" s="427"/>
      <c r="AS22" s="413" t="s">
        <v>163</v>
      </c>
      <c r="AT22" s="414"/>
      <c r="AU22" s="414"/>
      <c r="AV22" s="414"/>
      <c r="AW22" s="414"/>
      <c r="AX22" s="431"/>
      <c r="AY22" s="448" t="s">
        <v>167</v>
      </c>
      <c r="AZ22" s="449"/>
      <c r="BA22" s="449"/>
      <c r="BB22" s="449"/>
      <c r="BC22" s="449"/>
      <c r="BD22" s="449"/>
      <c r="BE22" s="449"/>
      <c r="BF22" s="449"/>
      <c r="BG22" s="449"/>
      <c r="BH22" s="449"/>
      <c r="BI22" s="449"/>
      <c r="BJ22" s="449"/>
      <c r="BK22" s="449"/>
      <c r="BL22" s="449"/>
      <c r="BM22" s="450"/>
      <c r="BN22" s="451">
        <v>24860386</v>
      </c>
      <c r="BO22" s="452"/>
      <c r="BP22" s="452"/>
      <c r="BQ22" s="452"/>
      <c r="BR22" s="452"/>
      <c r="BS22" s="452"/>
      <c r="BT22" s="452"/>
      <c r="BU22" s="453"/>
      <c r="BV22" s="451">
        <v>25790555</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168</v>
      </c>
      <c r="AZ23" s="437"/>
      <c r="BA23" s="437"/>
      <c r="BB23" s="437"/>
      <c r="BC23" s="437"/>
      <c r="BD23" s="437"/>
      <c r="BE23" s="437"/>
      <c r="BF23" s="437"/>
      <c r="BG23" s="437"/>
      <c r="BH23" s="437"/>
      <c r="BI23" s="437"/>
      <c r="BJ23" s="437"/>
      <c r="BK23" s="437"/>
      <c r="BL23" s="437"/>
      <c r="BM23" s="438"/>
      <c r="BN23" s="422">
        <v>21093644</v>
      </c>
      <c r="BO23" s="423"/>
      <c r="BP23" s="423"/>
      <c r="BQ23" s="423"/>
      <c r="BR23" s="423"/>
      <c r="BS23" s="423"/>
      <c r="BT23" s="423"/>
      <c r="BU23" s="424"/>
      <c r="BV23" s="422">
        <v>21702570</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c r="A24" s="178"/>
      <c r="B24" s="401"/>
      <c r="C24" s="402"/>
      <c r="D24" s="403"/>
      <c r="E24" s="378" t="s">
        <v>169</v>
      </c>
      <c r="F24" s="379"/>
      <c r="G24" s="379"/>
      <c r="H24" s="379"/>
      <c r="I24" s="379"/>
      <c r="J24" s="379"/>
      <c r="K24" s="380"/>
      <c r="L24" s="375">
        <v>1</v>
      </c>
      <c r="M24" s="376"/>
      <c r="N24" s="376"/>
      <c r="O24" s="376"/>
      <c r="P24" s="377"/>
      <c r="Q24" s="375">
        <v>9200</v>
      </c>
      <c r="R24" s="376"/>
      <c r="S24" s="376"/>
      <c r="T24" s="376"/>
      <c r="U24" s="376"/>
      <c r="V24" s="377"/>
      <c r="W24" s="465"/>
      <c r="X24" s="402"/>
      <c r="Y24" s="403"/>
      <c r="Z24" s="378" t="s">
        <v>170</v>
      </c>
      <c r="AA24" s="379"/>
      <c r="AB24" s="379"/>
      <c r="AC24" s="379"/>
      <c r="AD24" s="379"/>
      <c r="AE24" s="379"/>
      <c r="AF24" s="379"/>
      <c r="AG24" s="380"/>
      <c r="AH24" s="375">
        <v>422</v>
      </c>
      <c r="AI24" s="376"/>
      <c r="AJ24" s="376"/>
      <c r="AK24" s="376"/>
      <c r="AL24" s="377"/>
      <c r="AM24" s="375">
        <v>1259248</v>
      </c>
      <c r="AN24" s="376"/>
      <c r="AO24" s="376"/>
      <c r="AP24" s="376"/>
      <c r="AQ24" s="376"/>
      <c r="AR24" s="377"/>
      <c r="AS24" s="375">
        <v>2984</v>
      </c>
      <c r="AT24" s="376"/>
      <c r="AU24" s="376"/>
      <c r="AV24" s="376"/>
      <c r="AW24" s="376"/>
      <c r="AX24" s="435"/>
      <c r="AY24" s="395" t="s">
        <v>171</v>
      </c>
      <c r="AZ24" s="396"/>
      <c r="BA24" s="396"/>
      <c r="BB24" s="396"/>
      <c r="BC24" s="396"/>
      <c r="BD24" s="396"/>
      <c r="BE24" s="396"/>
      <c r="BF24" s="396"/>
      <c r="BG24" s="396"/>
      <c r="BH24" s="396"/>
      <c r="BI24" s="396"/>
      <c r="BJ24" s="396"/>
      <c r="BK24" s="396"/>
      <c r="BL24" s="396"/>
      <c r="BM24" s="397"/>
      <c r="BN24" s="422">
        <v>9115114</v>
      </c>
      <c r="BO24" s="423"/>
      <c r="BP24" s="423"/>
      <c r="BQ24" s="423"/>
      <c r="BR24" s="423"/>
      <c r="BS24" s="423"/>
      <c r="BT24" s="423"/>
      <c r="BU24" s="424"/>
      <c r="BV24" s="422">
        <v>10165640</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c r="A25" s="178"/>
      <c r="B25" s="401"/>
      <c r="C25" s="402"/>
      <c r="D25" s="403"/>
      <c r="E25" s="378" t="s">
        <v>172</v>
      </c>
      <c r="F25" s="379"/>
      <c r="G25" s="379"/>
      <c r="H25" s="379"/>
      <c r="I25" s="379"/>
      <c r="J25" s="379"/>
      <c r="K25" s="380"/>
      <c r="L25" s="375">
        <v>1</v>
      </c>
      <c r="M25" s="376"/>
      <c r="N25" s="376"/>
      <c r="O25" s="376"/>
      <c r="P25" s="377"/>
      <c r="Q25" s="375">
        <v>7550</v>
      </c>
      <c r="R25" s="376"/>
      <c r="S25" s="376"/>
      <c r="T25" s="376"/>
      <c r="U25" s="376"/>
      <c r="V25" s="377"/>
      <c r="W25" s="465"/>
      <c r="X25" s="402"/>
      <c r="Y25" s="403"/>
      <c r="Z25" s="378" t="s">
        <v>173</v>
      </c>
      <c r="AA25" s="379"/>
      <c r="AB25" s="379"/>
      <c r="AC25" s="379"/>
      <c r="AD25" s="379"/>
      <c r="AE25" s="379"/>
      <c r="AF25" s="379"/>
      <c r="AG25" s="380"/>
      <c r="AH25" s="375" t="s">
        <v>137</v>
      </c>
      <c r="AI25" s="376"/>
      <c r="AJ25" s="376"/>
      <c r="AK25" s="376"/>
      <c r="AL25" s="377"/>
      <c r="AM25" s="375" t="s">
        <v>137</v>
      </c>
      <c r="AN25" s="376"/>
      <c r="AO25" s="376"/>
      <c r="AP25" s="376"/>
      <c r="AQ25" s="376"/>
      <c r="AR25" s="377"/>
      <c r="AS25" s="375" t="s">
        <v>137</v>
      </c>
      <c r="AT25" s="376"/>
      <c r="AU25" s="376"/>
      <c r="AV25" s="376"/>
      <c r="AW25" s="376"/>
      <c r="AX25" s="435"/>
      <c r="AY25" s="448" t="s">
        <v>174</v>
      </c>
      <c r="AZ25" s="449"/>
      <c r="BA25" s="449"/>
      <c r="BB25" s="449"/>
      <c r="BC25" s="449"/>
      <c r="BD25" s="449"/>
      <c r="BE25" s="449"/>
      <c r="BF25" s="449"/>
      <c r="BG25" s="449"/>
      <c r="BH25" s="449"/>
      <c r="BI25" s="449"/>
      <c r="BJ25" s="449"/>
      <c r="BK25" s="449"/>
      <c r="BL25" s="449"/>
      <c r="BM25" s="450"/>
      <c r="BN25" s="451">
        <v>3955446</v>
      </c>
      <c r="BO25" s="452"/>
      <c r="BP25" s="452"/>
      <c r="BQ25" s="452"/>
      <c r="BR25" s="452"/>
      <c r="BS25" s="452"/>
      <c r="BT25" s="452"/>
      <c r="BU25" s="453"/>
      <c r="BV25" s="451">
        <v>4231200</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c r="A26" s="178"/>
      <c r="B26" s="401"/>
      <c r="C26" s="402"/>
      <c r="D26" s="403"/>
      <c r="E26" s="378" t="s">
        <v>175</v>
      </c>
      <c r="F26" s="379"/>
      <c r="G26" s="379"/>
      <c r="H26" s="379"/>
      <c r="I26" s="379"/>
      <c r="J26" s="379"/>
      <c r="K26" s="380"/>
      <c r="L26" s="375">
        <v>1</v>
      </c>
      <c r="M26" s="376"/>
      <c r="N26" s="376"/>
      <c r="O26" s="376"/>
      <c r="P26" s="377"/>
      <c r="Q26" s="375">
        <v>6800</v>
      </c>
      <c r="R26" s="376"/>
      <c r="S26" s="376"/>
      <c r="T26" s="376"/>
      <c r="U26" s="376"/>
      <c r="V26" s="377"/>
      <c r="W26" s="465"/>
      <c r="X26" s="402"/>
      <c r="Y26" s="403"/>
      <c r="Z26" s="378" t="s">
        <v>176</v>
      </c>
      <c r="AA26" s="433"/>
      <c r="AB26" s="433"/>
      <c r="AC26" s="433"/>
      <c r="AD26" s="433"/>
      <c r="AE26" s="433"/>
      <c r="AF26" s="433"/>
      <c r="AG26" s="434"/>
      <c r="AH26" s="375">
        <v>7</v>
      </c>
      <c r="AI26" s="376"/>
      <c r="AJ26" s="376"/>
      <c r="AK26" s="376"/>
      <c r="AL26" s="377"/>
      <c r="AM26" s="375">
        <v>23093</v>
      </c>
      <c r="AN26" s="376"/>
      <c r="AO26" s="376"/>
      <c r="AP26" s="376"/>
      <c r="AQ26" s="376"/>
      <c r="AR26" s="377"/>
      <c r="AS26" s="375">
        <v>3299</v>
      </c>
      <c r="AT26" s="376"/>
      <c r="AU26" s="376"/>
      <c r="AV26" s="376"/>
      <c r="AW26" s="376"/>
      <c r="AX26" s="435"/>
      <c r="AY26" s="462" t="s">
        <v>177</v>
      </c>
      <c r="AZ26" s="382"/>
      <c r="BA26" s="382"/>
      <c r="BB26" s="382"/>
      <c r="BC26" s="382"/>
      <c r="BD26" s="382"/>
      <c r="BE26" s="382"/>
      <c r="BF26" s="382"/>
      <c r="BG26" s="382"/>
      <c r="BH26" s="382"/>
      <c r="BI26" s="382"/>
      <c r="BJ26" s="382"/>
      <c r="BK26" s="382"/>
      <c r="BL26" s="382"/>
      <c r="BM26" s="463"/>
      <c r="BN26" s="422" t="s">
        <v>129</v>
      </c>
      <c r="BO26" s="423"/>
      <c r="BP26" s="423"/>
      <c r="BQ26" s="423"/>
      <c r="BR26" s="423"/>
      <c r="BS26" s="423"/>
      <c r="BT26" s="423"/>
      <c r="BU26" s="424"/>
      <c r="BV26" s="422" t="s">
        <v>178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c r="A27" s="178"/>
      <c r="B27" s="401"/>
      <c r="C27" s="402"/>
      <c r="D27" s="403"/>
      <c r="E27" s="378" t="s">
        <v>179</v>
      </c>
      <c r="F27" s="379"/>
      <c r="G27" s="379"/>
      <c r="H27" s="379"/>
      <c r="I27" s="379"/>
      <c r="J27" s="379"/>
      <c r="K27" s="380"/>
      <c r="L27" s="375">
        <v>1</v>
      </c>
      <c r="M27" s="376"/>
      <c r="N27" s="376"/>
      <c r="O27" s="376"/>
      <c r="P27" s="377"/>
      <c r="Q27" s="375">
        <v>5400</v>
      </c>
      <c r="R27" s="376"/>
      <c r="S27" s="376"/>
      <c r="T27" s="376"/>
      <c r="U27" s="376"/>
      <c r="V27" s="377"/>
      <c r="W27" s="465"/>
      <c r="X27" s="402"/>
      <c r="Y27" s="403"/>
      <c r="Z27" s="378" t="s">
        <v>180</v>
      </c>
      <c r="AA27" s="379"/>
      <c r="AB27" s="379"/>
      <c r="AC27" s="379"/>
      <c r="AD27" s="379"/>
      <c r="AE27" s="379"/>
      <c r="AF27" s="379"/>
      <c r="AG27" s="380"/>
      <c r="AH27" s="375">
        <v>5</v>
      </c>
      <c r="AI27" s="376"/>
      <c r="AJ27" s="376"/>
      <c r="AK27" s="376"/>
      <c r="AL27" s="377"/>
      <c r="AM27" s="375">
        <v>18046</v>
      </c>
      <c r="AN27" s="376"/>
      <c r="AO27" s="376"/>
      <c r="AP27" s="376"/>
      <c r="AQ27" s="376"/>
      <c r="AR27" s="377"/>
      <c r="AS27" s="375">
        <v>3609</v>
      </c>
      <c r="AT27" s="376"/>
      <c r="AU27" s="376"/>
      <c r="AV27" s="376"/>
      <c r="AW27" s="376"/>
      <c r="AX27" s="435"/>
      <c r="AY27" s="459" t="s">
        <v>181</v>
      </c>
      <c r="AZ27" s="460"/>
      <c r="BA27" s="460"/>
      <c r="BB27" s="460"/>
      <c r="BC27" s="460"/>
      <c r="BD27" s="460"/>
      <c r="BE27" s="460"/>
      <c r="BF27" s="460"/>
      <c r="BG27" s="460"/>
      <c r="BH27" s="460"/>
      <c r="BI27" s="460"/>
      <c r="BJ27" s="460"/>
      <c r="BK27" s="460"/>
      <c r="BL27" s="460"/>
      <c r="BM27" s="461"/>
      <c r="BN27" s="456">
        <v>6076</v>
      </c>
      <c r="BO27" s="457"/>
      <c r="BP27" s="457"/>
      <c r="BQ27" s="457"/>
      <c r="BR27" s="457"/>
      <c r="BS27" s="457"/>
      <c r="BT27" s="457"/>
      <c r="BU27" s="458"/>
      <c r="BV27" s="456">
        <v>6076</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c r="A28" s="178"/>
      <c r="B28" s="401"/>
      <c r="C28" s="402"/>
      <c r="D28" s="403"/>
      <c r="E28" s="378" t="s">
        <v>182</v>
      </c>
      <c r="F28" s="379"/>
      <c r="G28" s="379"/>
      <c r="H28" s="379"/>
      <c r="I28" s="379"/>
      <c r="J28" s="379"/>
      <c r="K28" s="380"/>
      <c r="L28" s="375">
        <v>1</v>
      </c>
      <c r="M28" s="376"/>
      <c r="N28" s="376"/>
      <c r="O28" s="376"/>
      <c r="P28" s="377"/>
      <c r="Q28" s="375">
        <v>4800</v>
      </c>
      <c r="R28" s="376"/>
      <c r="S28" s="376"/>
      <c r="T28" s="376"/>
      <c r="U28" s="376"/>
      <c r="V28" s="377"/>
      <c r="W28" s="465"/>
      <c r="X28" s="402"/>
      <c r="Y28" s="403"/>
      <c r="Z28" s="378" t="s">
        <v>183</v>
      </c>
      <c r="AA28" s="379"/>
      <c r="AB28" s="379"/>
      <c r="AC28" s="379"/>
      <c r="AD28" s="379"/>
      <c r="AE28" s="379"/>
      <c r="AF28" s="379"/>
      <c r="AG28" s="380"/>
      <c r="AH28" s="375" t="s">
        <v>137</v>
      </c>
      <c r="AI28" s="376"/>
      <c r="AJ28" s="376"/>
      <c r="AK28" s="376"/>
      <c r="AL28" s="377"/>
      <c r="AM28" s="375" t="s">
        <v>129</v>
      </c>
      <c r="AN28" s="376"/>
      <c r="AO28" s="376"/>
      <c r="AP28" s="376"/>
      <c r="AQ28" s="376"/>
      <c r="AR28" s="377"/>
      <c r="AS28" s="375" t="s">
        <v>178</v>
      </c>
      <c r="AT28" s="376"/>
      <c r="AU28" s="376"/>
      <c r="AV28" s="376"/>
      <c r="AW28" s="376"/>
      <c r="AX28" s="435"/>
      <c r="AY28" s="439" t="s">
        <v>184</v>
      </c>
      <c r="AZ28" s="440"/>
      <c r="BA28" s="440"/>
      <c r="BB28" s="441"/>
      <c r="BC28" s="448" t="s">
        <v>48</v>
      </c>
      <c r="BD28" s="449"/>
      <c r="BE28" s="449"/>
      <c r="BF28" s="449"/>
      <c r="BG28" s="449"/>
      <c r="BH28" s="449"/>
      <c r="BI28" s="449"/>
      <c r="BJ28" s="449"/>
      <c r="BK28" s="449"/>
      <c r="BL28" s="449"/>
      <c r="BM28" s="450"/>
      <c r="BN28" s="451">
        <v>3841240</v>
      </c>
      <c r="BO28" s="452"/>
      <c r="BP28" s="452"/>
      <c r="BQ28" s="452"/>
      <c r="BR28" s="452"/>
      <c r="BS28" s="452"/>
      <c r="BT28" s="452"/>
      <c r="BU28" s="453"/>
      <c r="BV28" s="451">
        <v>2706170</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c r="A29" s="178"/>
      <c r="B29" s="401"/>
      <c r="C29" s="402"/>
      <c r="D29" s="403"/>
      <c r="E29" s="378" t="s">
        <v>185</v>
      </c>
      <c r="F29" s="379"/>
      <c r="G29" s="379"/>
      <c r="H29" s="379"/>
      <c r="I29" s="379"/>
      <c r="J29" s="379"/>
      <c r="K29" s="380"/>
      <c r="L29" s="375">
        <v>20</v>
      </c>
      <c r="M29" s="376"/>
      <c r="N29" s="376"/>
      <c r="O29" s="376"/>
      <c r="P29" s="377"/>
      <c r="Q29" s="375">
        <v>4500</v>
      </c>
      <c r="R29" s="376"/>
      <c r="S29" s="376"/>
      <c r="T29" s="376"/>
      <c r="U29" s="376"/>
      <c r="V29" s="377"/>
      <c r="W29" s="466"/>
      <c r="X29" s="467"/>
      <c r="Y29" s="468"/>
      <c r="Z29" s="378" t="s">
        <v>186</v>
      </c>
      <c r="AA29" s="379"/>
      <c r="AB29" s="379"/>
      <c r="AC29" s="379"/>
      <c r="AD29" s="379"/>
      <c r="AE29" s="379"/>
      <c r="AF29" s="379"/>
      <c r="AG29" s="380"/>
      <c r="AH29" s="375">
        <v>427</v>
      </c>
      <c r="AI29" s="376"/>
      <c r="AJ29" s="376"/>
      <c r="AK29" s="376"/>
      <c r="AL29" s="377"/>
      <c r="AM29" s="375">
        <v>1277294</v>
      </c>
      <c r="AN29" s="376"/>
      <c r="AO29" s="376"/>
      <c r="AP29" s="376"/>
      <c r="AQ29" s="376"/>
      <c r="AR29" s="377"/>
      <c r="AS29" s="375">
        <v>2991</v>
      </c>
      <c r="AT29" s="376"/>
      <c r="AU29" s="376"/>
      <c r="AV29" s="376"/>
      <c r="AW29" s="376"/>
      <c r="AX29" s="435"/>
      <c r="AY29" s="442"/>
      <c r="AZ29" s="443"/>
      <c r="BA29" s="443"/>
      <c r="BB29" s="444"/>
      <c r="BC29" s="436" t="s">
        <v>187</v>
      </c>
      <c r="BD29" s="437"/>
      <c r="BE29" s="437"/>
      <c r="BF29" s="437"/>
      <c r="BG29" s="437"/>
      <c r="BH29" s="437"/>
      <c r="BI29" s="437"/>
      <c r="BJ29" s="437"/>
      <c r="BK29" s="437"/>
      <c r="BL29" s="437"/>
      <c r="BM29" s="438"/>
      <c r="BN29" s="422">
        <v>462256</v>
      </c>
      <c r="BO29" s="423"/>
      <c r="BP29" s="423"/>
      <c r="BQ29" s="423"/>
      <c r="BR29" s="423"/>
      <c r="BS29" s="423"/>
      <c r="BT29" s="423"/>
      <c r="BU29" s="424"/>
      <c r="BV29" s="422">
        <v>461539</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188</v>
      </c>
      <c r="X30" s="390"/>
      <c r="Y30" s="390"/>
      <c r="Z30" s="390"/>
      <c r="AA30" s="390"/>
      <c r="AB30" s="390"/>
      <c r="AC30" s="390"/>
      <c r="AD30" s="390"/>
      <c r="AE30" s="390"/>
      <c r="AF30" s="390"/>
      <c r="AG30" s="391"/>
      <c r="AH30" s="392">
        <v>101.7</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10071187</v>
      </c>
      <c r="BO30" s="457"/>
      <c r="BP30" s="457"/>
      <c r="BQ30" s="457"/>
      <c r="BR30" s="457"/>
      <c r="BS30" s="457"/>
      <c r="BT30" s="457"/>
      <c r="BU30" s="458"/>
      <c r="BV30" s="456">
        <v>8647256</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1" t="s">
        <v>189</v>
      </c>
      <c r="D32" s="381"/>
      <c r="E32" s="381"/>
      <c r="F32" s="381"/>
      <c r="G32" s="381"/>
      <c r="H32" s="381"/>
      <c r="I32" s="381"/>
      <c r="J32" s="381"/>
      <c r="K32" s="381"/>
      <c r="L32" s="381"/>
      <c r="M32" s="381"/>
      <c r="N32" s="381"/>
      <c r="O32" s="381"/>
      <c r="P32" s="381"/>
      <c r="Q32" s="381"/>
      <c r="R32" s="381"/>
      <c r="S32" s="381"/>
      <c r="U32" s="382" t="s">
        <v>190</v>
      </c>
      <c r="V32" s="382"/>
      <c r="W32" s="382"/>
      <c r="X32" s="382"/>
      <c r="Y32" s="382"/>
      <c r="Z32" s="382"/>
      <c r="AA32" s="382"/>
      <c r="AB32" s="382"/>
      <c r="AC32" s="382"/>
      <c r="AD32" s="382"/>
      <c r="AE32" s="382"/>
      <c r="AF32" s="382"/>
      <c r="AG32" s="382"/>
      <c r="AH32" s="382"/>
      <c r="AI32" s="382"/>
      <c r="AJ32" s="382"/>
      <c r="AK32" s="382"/>
      <c r="AM32" s="382" t="s">
        <v>191</v>
      </c>
      <c r="AN32" s="382"/>
      <c r="AO32" s="382"/>
      <c r="AP32" s="382"/>
      <c r="AQ32" s="382"/>
      <c r="AR32" s="382"/>
      <c r="AS32" s="382"/>
      <c r="AT32" s="382"/>
      <c r="AU32" s="382"/>
      <c r="AV32" s="382"/>
      <c r="AW32" s="382"/>
      <c r="AX32" s="382"/>
      <c r="AY32" s="382"/>
      <c r="AZ32" s="382"/>
      <c r="BA32" s="382"/>
      <c r="BB32" s="382"/>
      <c r="BC32" s="382"/>
      <c r="BE32" s="382" t="s">
        <v>192</v>
      </c>
      <c r="BF32" s="382"/>
      <c r="BG32" s="382"/>
      <c r="BH32" s="382"/>
      <c r="BI32" s="382"/>
      <c r="BJ32" s="382"/>
      <c r="BK32" s="382"/>
      <c r="BL32" s="382"/>
      <c r="BM32" s="382"/>
      <c r="BN32" s="382"/>
      <c r="BO32" s="382"/>
      <c r="BP32" s="382"/>
      <c r="BQ32" s="382"/>
      <c r="BR32" s="382"/>
      <c r="BS32" s="382"/>
      <c r="BT32" s="382"/>
      <c r="BU32" s="382"/>
      <c r="BW32" s="382" t="s">
        <v>193</v>
      </c>
      <c r="BX32" s="382"/>
      <c r="BY32" s="382"/>
      <c r="BZ32" s="382"/>
      <c r="CA32" s="382"/>
      <c r="CB32" s="382"/>
      <c r="CC32" s="382"/>
      <c r="CD32" s="382"/>
      <c r="CE32" s="382"/>
      <c r="CF32" s="382"/>
      <c r="CG32" s="382"/>
      <c r="CH32" s="382"/>
      <c r="CI32" s="382"/>
      <c r="CJ32" s="382"/>
      <c r="CK32" s="382"/>
      <c r="CL32" s="382"/>
      <c r="CM32" s="382"/>
      <c r="CO32" s="382" t="s">
        <v>194</v>
      </c>
      <c r="CP32" s="382"/>
      <c r="CQ32" s="382"/>
      <c r="CR32" s="382"/>
      <c r="CS32" s="382"/>
      <c r="CT32" s="382"/>
      <c r="CU32" s="382"/>
      <c r="CV32" s="382"/>
      <c r="CW32" s="382"/>
      <c r="CX32" s="382"/>
      <c r="CY32" s="382"/>
      <c r="CZ32" s="382"/>
      <c r="DA32" s="382"/>
      <c r="DB32" s="382"/>
      <c r="DC32" s="382"/>
      <c r="DD32" s="382"/>
      <c r="DE32" s="382"/>
      <c r="DI32" s="201"/>
    </row>
    <row r="33" spans="1:113" ht="13.5" customHeight="1">
      <c r="A33" s="178"/>
      <c r="B33" s="202"/>
      <c r="C33" s="374" t="s">
        <v>195</v>
      </c>
      <c r="D33" s="374"/>
      <c r="E33" s="373" t="s">
        <v>196</v>
      </c>
      <c r="F33" s="373"/>
      <c r="G33" s="373"/>
      <c r="H33" s="373"/>
      <c r="I33" s="373"/>
      <c r="J33" s="373"/>
      <c r="K33" s="373"/>
      <c r="L33" s="373"/>
      <c r="M33" s="373"/>
      <c r="N33" s="373"/>
      <c r="O33" s="373"/>
      <c r="P33" s="373"/>
      <c r="Q33" s="373"/>
      <c r="R33" s="373"/>
      <c r="S33" s="373"/>
      <c r="T33" s="203"/>
      <c r="U33" s="374" t="s">
        <v>195</v>
      </c>
      <c r="V33" s="374"/>
      <c r="W33" s="373" t="s">
        <v>196</v>
      </c>
      <c r="X33" s="373"/>
      <c r="Y33" s="373"/>
      <c r="Z33" s="373"/>
      <c r="AA33" s="373"/>
      <c r="AB33" s="373"/>
      <c r="AC33" s="373"/>
      <c r="AD33" s="373"/>
      <c r="AE33" s="373"/>
      <c r="AF33" s="373"/>
      <c r="AG33" s="373"/>
      <c r="AH33" s="373"/>
      <c r="AI33" s="373"/>
      <c r="AJ33" s="373"/>
      <c r="AK33" s="373"/>
      <c r="AL33" s="203"/>
      <c r="AM33" s="374" t="s">
        <v>195</v>
      </c>
      <c r="AN33" s="374"/>
      <c r="AO33" s="373" t="s">
        <v>196</v>
      </c>
      <c r="AP33" s="373"/>
      <c r="AQ33" s="373"/>
      <c r="AR33" s="373"/>
      <c r="AS33" s="373"/>
      <c r="AT33" s="373"/>
      <c r="AU33" s="373"/>
      <c r="AV33" s="373"/>
      <c r="AW33" s="373"/>
      <c r="AX33" s="373"/>
      <c r="AY33" s="373"/>
      <c r="AZ33" s="373"/>
      <c r="BA33" s="373"/>
      <c r="BB33" s="373"/>
      <c r="BC33" s="373"/>
      <c r="BD33" s="204"/>
      <c r="BE33" s="373" t="s">
        <v>197</v>
      </c>
      <c r="BF33" s="373"/>
      <c r="BG33" s="373" t="s">
        <v>198</v>
      </c>
      <c r="BH33" s="373"/>
      <c r="BI33" s="373"/>
      <c r="BJ33" s="373"/>
      <c r="BK33" s="373"/>
      <c r="BL33" s="373"/>
      <c r="BM33" s="373"/>
      <c r="BN33" s="373"/>
      <c r="BO33" s="373"/>
      <c r="BP33" s="373"/>
      <c r="BQ33" s="373"/>
      <c r="BR33" s="373"/>
      <c r="BS33" s="373"/>
      <c r="BT33" s="373"/>
      <c r="BU33" s="373"/>
      <c r="BV33" s="204"/>
      <c r="BW33" s="374" t="s">
        <v>197</v>
      </c>
      <c r="BX33" s="374"/>
      <c r="BY33" s="373" t="s">
        <v>199</v>
      </c>
      <c r="BZ33" s="373"/>
      <c r="CA33" s="373"/>
      <c r="CB33" s="373"/>
      <c r="CC33" s="373"/>
      <c r="CD33" s="373"/>
      <c r="CE33" s="373"/>
      <c r="CF33" s="373"/>
      <c r="CG33" s="373"/>
      <c r="CH33" s="373"/>
      <c r="CI33" s="373"/>
      <c r="CJ33" s="373"/>
      <c r="CK33" s="373"/>
      <c r="CL33" s="373"/>
      <c r="CM33" s="373"/>
      <c r="CN33" s="203"/>
      <c r="CO33" s="374" t="s">
        <v>200</v>
      </c>
      <c r="CP33" s="374"/>
      <c r="CQ33" s="373" t="s">
        <v>201</v>
      </c>
      <c r="CR33" s="373"/>
      <c r="CS33" s="373"/>
      <c r="CT33" s="373"/>
      <c r="CU33" s="373"/>
      <c r="CV33" s="373"/>
      <c r="CW33" s="373"/>
      <c r="CX33" s="373"/>
      <c r="CY33" s="373"/>
      <c r="CZ33" s="373"/>
      <c r="DA33" s="373"/>
      <c r="DB33" s="373"/>
      <c r="DC33" s="373"/>
      <c r="DD33" s="373"/>
      <c r="DE33" s="373"/>
      <c r="DF33" s="203"/>
      <c r="DG33" s="372" t="s">
        <v>202</v>
      </c>
      <c r="DH33" s="372"/>
      <c r="DI33" s="205"/>
    </row>
    <row r="34" spans="1:113" ht="32.25" customHeight="1">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4</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8</v>
      </c>
      <c r="AN34" s="370"/>
      <c r="AO34" s="371" t="str">
        <f>IF('各会計、関係団体の財政状況及び健全化判断比率'!B32="","",'各会計、関係団体の財政状況及び健全化判断比率'!B32)</f>
        <v>水道事業会計</v>
      </c>
      <c r="AP34" s="371"/>
      <c r="AQ34" s="371"/>
      <c r="AR34" s="371"/>
      <c r="AS34" s="371"/>
      <c r="AT34" s="371"/>
      <c r="AU34" s="371"/>
      <c r="AV34" s="371"/>
      <c r="AW34" s="371"/>
      <c r="AX34" s="371"/>
      <c r="AY34" s="371"/>
      <c r="AZ34" s="371"/>
      <c r="BA34" s="371"/>
      <c r="BB34" s="371"/>
      <c r="BC34" s="371"/>
      <c r="BD34" s="178"/>
      <c r="BE34" s="370">
        <f>IF(BG34="","",MAX(C34:D43,U34:V43,AM34:AN43)+1)</f>
        <v>10</v>
      </c>
      <c r="BF34" s="370"/>
      <c r="BG34" s="371" t="str">
        <f>IF('各会計、関係団体の財政状況及び健全化判断比率'!B34="","",'各会計、関係団体の財政状況及び健全化判断比率'!B34)</f>
        <v>農業集落排水事業特別会計</v>
      </c>
      <c r="BH34" s="371"/>
      <c r="BI34" s="371"/>
      <c r="BJ34" s="371"/>
      <c r="BK34" s="371"/>
      <c r="BL34" s="371"/>
      <c r="BM34" s="371"/>
      <c r="BN34" s="371"/>
      <c r="BO34" s="371"/>
      <c r="BP34" s="371"/>
      <c r="BQ34" s="371"/>
      <c r="BR34" s="371"/>
      <c r="BS34" s="371"/>
      <c r="BT34" s="371"/>
      <c r="BU34" s="371"/>
      <c r="BV34" s="178"/>
      <c r="BW34" s="370">
        <f>IF(BY34="","",MAX(C34:D43,U34:V43,AM34:AN43,BE34:BF43)+1)</f>
        <v>11</v>
      </c>
      <c r="BX34" s="370"/>
      <c r="BY34" s="371" t="str">
        <f>IF('各会計、関係団体の財政状況及び健全化判断比率'!B68="","",'各会計、関係団体の財政状況及び健全化判断比率'!B68)</f>
        <v>筑紫野・小郡・基山清掃施設組合（一般会計）</v>
      </c>
      <c r="BZ34" s="371"/>
      <c r="CA34" s="371"/>
      <c r="CB34" s="371"/>
      <c r="CC34" s="371"/>
      <c r="CD34" s="371"/>
      <c r="CE34" s="371"/>
      <c r="CF34" s="371"/>
      <c r="CG34" s="371"/>
      <c r="CH34" s="371"/>
      <c r="CI34" s="371"/>
      <c r="CJ34" s="371"/>
      <c r="CK34" s="371"/>
      <c r="CL34" s="371"/>
      <c r="CM34" s="371"/>
      <c r="CN34" s="178"/>
      <c r="CO34" s="370">
        <f>IF(CQ34="","",MAX(C34:D43,U34:V43,AM34:AN43,BE34:BF43,BW34:BX43)+1)</f>
        <v>21</v>
      </c>
      <c r="CP34" s="370"/>
      <c r="CQ34" s="371" t="str">
        <f>IF('各会計、関係団体の財政状況及び健全化判断比率'!BS7="","",'各会計、関係団体の財政状況及び健全化判断比率'!BS7)</f>
        <v>筑紫野市土地開発公社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v>
      </c>
      <c r="DH34" s="368"/>
      <c r="DI34" s="205"/>
    </row>
    <row r="35" spans="1:113" ht="32.25" customHeight="1">
      <c r="A35" s="178"/>
      <c r="B35" s="202"/>
      <c r="C35" s="370">
        <f>IF(E35="","",C34+1)</f>
        <v>2</v>
      </c>
      <c r="D35" s="370"/>
      <c r="E35" s="371" t="str">
        <f>IF('各会計、関係団体の財政状況及び健全化判断比率'!B8="","",'各会計、関係団体の財政状況及び健全化判断比率'!B8)</f>
        <v>住宅新築資金等貸付事業特別会計</v>
      </c>
      <c r="F35" s="371"/>
      <c r="G35" s="371"/>
      <c r="H35" s="371"/>
      <c r="I35" s="371"/>
      <c r="J35" s="371"/>
      <c r="K35" s="371"/>
      <c r="L35" s="371"/>
      <c r="M35" s="371"/>
      <c r="N35" s="371"/>
      <c r="O35" s="371"/>
      <c r="P35" s="371"/>
      <c r="Q35" s="371"/>
      <c r="R35" s="371"/>
      <c r="S35" s="371"/>
      <c r="T35" s="178"/>
      <c r="U35" s="370">
        <f>IF(W35="","",U34+1)</f>
        <v>5</v>
      </c>
      <c r="V35" s="370"/>
      <c r="W35" s="371" t="str">
        <f>IF('各会計、関係団体の財政状況及び健全化判断比率'!B29="","",'各会計、関係団体の財政状況及び健全化判断比率'!B29)</f>
        <v>介護保険事業特別会計</v>
      </c>
      <c r="X35" s="371"/>
      <c r="Y35" s="371"/>
      <c r="Z35" s="371"/>
      <c r="AA35" s="371"/>
      <c r="AB35" s="371"/>
      <c r="AC35" s="371"/>
      <c r="AD35" s="371"/>
      <c r="AE35" s="371"/>
      <c r="AF35" s="371"/>
      <c r="AG35" s="371"/>
      <c r="AH35" s="371"/>
      <c r="AI35" s="371"/>
      <c r="AJ35" s="371"/>
      <c r="AK35" s="371"/>
      <c r="AL35" s="178"/>
      <c r="AM35" s="370">
        <f t="shared" ref="AM35:AM43" si="0">IF(AO35="","",AM34+1)</f>
        <v>9</v>
      </c>
      <c r="AN35" s="370"/>
      <c r="AO35" s="371" t="str">
        <f>IF('各会計、関係団体の財政状況及び健全化判断比率'!B33="","",'各会計、関係団体の財政状況及び健全化判断比率'!B33)</f>
        <v>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12</v>
      </c>
      <c r="BX35" s="370"/>
      <c r="BY35" s="371" t="str">
        <f>IF('各会計、関係団体の財政状況及び健全化判断比率'!B69="","",'各会計、関係団体の財政状況及び健全化判断比率'!B69)</f>
        <v>両筑衛生施設組合（一般会計）</v>
      </c>
      <c r="BZ35" s="371"/>
      <c r="CA35" s="371"/>
      <c r="CB35" s="371"/>
      <c r="CC35" s="371"/>
      <c r="CD35" s="371"/>
      <c r="CE35" s="371"/>
      <c r="CF35" s="371"/>
      <c r="CG35" s="371"/>
      <c r="CH35" s="371"/>
      <c r="CI35" s="371"/>
      <c r="CJ35" s="371"/>
      <c r="CK35" s="371"/>
      <c r="CL35" s="371"/>
      <c r="CM35" s="371"/>
      <c r="CN35" s="178"/>
      <c r="CO35" s="370">
        <f t="shared" ref="CO35:CO43" si="3">IF(CQ35="","",CO34+1)</f>
        <v>22</v>
      </c>
      <c r="CP35" s="370"/>
      <c r="CQ35" s="371" t="str">
        <f>IF('各会計、関係団体の財政状況及び健全化判断比率'!BS8="","",'各会計、関係団体の財政状況及び健全化判断比率'!BS8)</f>
        <v>筑紫野市文化振興財団</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c r="A36" s="178"/>
      <c r="B36" s="202"/>
      <c r="C36" s="370">
        <f>IF(E36="","",C35+1)</f>
        <v>3</v>
      </c>
      <c r="D36" s="370"/>
      <c r="E36" s="371" t="str">
        <f>IF('各会計、関係団体の財政状況及び健全化判断比率'!B9="","",'各会計、関係団体の財政状況及び健全化判断比率'!B9)</f>
        <v>奨学資金貸与事業特別会計</v>
      </c>
      <c r="F36" s="371"/>
      <c r="G36" s="371"/>
      <c r="H36" s="371"/>
      <c r="I36" s="371"/>
      <c r="J36" s="371"/>
      <c r="K36" s="371"/>
      <c r="L36" s="371"/>
      <c r="M36" s="371"/>
      <c r="N36" s="371"/>
      <c r="O36" s="371"/>
      <c r="P36" s="371"/>
      <c r="Q36" s="371"/>
      <c r="R36" s="371"/>
      <c r="S36" s="371"/>
      <c r="T36" s="178"/>
      <c r="U36" s="370">
        <f t="shared" ref="U36:U43" si="4">IF(W36="","",U35+1)</f>
        <v>6</v>
      </c>
      <c r="V36" s="370"/>
      <c r="W36" s="371" t="str">
        <f>IF('各会計、関係団体の財政状況及び健全化判断比率'!B30="","",'各会計、関係団体の財政状況及び健全化判断比率'!B30)</f>
        <v>後期高齢者医療事業特別会計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13</v>
      </c>
      <c r="BX36" s="370"/>
      <c r="BY36" s="371" t="str">
        <f>IF('各会計、関係団体の財政状況及び健全化判断比率'!B70="","",'各会計、関係団体の財政状況及び健全化判断比率'!B70)</f>
        <v>筑慈苑施設組合（一般会計）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7</v>
      </c>
      <c r="V37" s="370"/>
      <c r="W37" s="371" t="str">
        <f>IF('各会計、関係団体の財政状況及び健全化判断比率'!B31="","",'各会計、関係団体の財政状況及び健全化判断比率'!B31)</f>
        <v>介護認定審査会事業特別会計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14</v>
      </c>
      <c r="BX37" s="370"/>
      <c r="BY37" s="371" t="str">
        <f>IF('各会計、関係団体の財政状況及び健全化判断比率'!B71="","",'各会計、関係団体の財政状況及び健全化判断比率'!B71)</f>
        <v>山神水道企業団</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15</v>
      </c>
      <c r="BX38" s="370"/>
      <c r="BY38" s="371" t="str">
        <f>IF('各会計、関係団体の財政状況及び健全化判断比率'!B72="","",'各会計、関係団体の財政状況及び健全化判断比率'!B72)</f>
        <v>福岡地区水道企業団</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16</v>
      </c>
      <c r="BX39" s="370"/>
      <c r="BY39" s="371" t="str">
        <f>IF('各会計、関係団体の財政状況及び健全化判断比率'!B73="","",'各会計、関係団体の財政状況及び健全化判断比率'!B73)</f>
        <v>筑紫野太宰府消防組合（一般会計）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17</v>
      </c>
      <c r="BX40" s="370"/>
      <c r="BY40" s="371" t="str">
        <f>IF('各会計、関係団体の財政状況及び健全化判断比率'!B74="","",'各会計、関係団体の財政状況及び健全化判断比率'!B74)</f>
        <v>筑紫自治振興組合（一般会計）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18</v>
      </c>
      <c r="BX41" s="370"/>
      <c r="BY41" s="371" t="str">
        <f>IF('各会計、関係団体の財政状況及び健全化判断比率'!B75="","",'各会計、関係団体の財政状況及び健全化判断比率'!B75)</f>
        <v>筑紫自治振興組合（筑紫公平委員会特別会計）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19</v>
      </c>
      <c r="BX42" s="370"/>
      <c r="BY42" s="371" t="str">
        <f>IF('各会計、関係団体の財政状況及び健全化判断比率'!B76="","",'各会計、関係団体の財政状況及び健全化判断比率'!B76)</f>
        <v>福岡県市町村職員退職手当組合（一般会計）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20</v>
      </c>
      <c r="BX43" s="370"/>
      <c r="BY43" s="371" t="str">
        <f>IF('各会計、関係団体の財政状況及び健全化判断比率'!B77="","",'各会計、関係団体の財政状況及び健全化判断比率'!B77)</f>
        <v>福岡県市町村職員退職手当組合（基金特別会計）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203</v>
      </c>
      <c r="E46" s="367" t="s">
        <v>204</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c r="E47" s="367" t="s">
        <v>205</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c r="E48" s="367" t="s">
        <v>206</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c r="E49" s="369" t="s">
        <v>207</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c r="E50" s="367" t="s">
        <v>208</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c r="E51" s="367" t="s">
        <v>209</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c r="E52" s="367" t="s">
        <v>210</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c r="E53" s="177" t="s">
        <v>627</v>
      </c>
    </row>
    <row r="54" spans="5:113"/>
    <row r="55" spans="5:113"/>
    <row r="56" spans="5:113"/>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490</v>
      </c>
      <c r="G33" s="29" t="s">
        <v>491</v>
      </c>
      <c r="H33" s="29" t="s">
        <v>492</v>
      </c>
      <c r="I33" s="29" t="s">
        <v>493</v>
      </c>
      <c r="J33" s="30" t="s">
        <v>494</v>
      </c>
      <c r="K33" s="22"/>
      <c r="L33" s="22"/>
      <c r="M33" s="22"/>
      <c r="N33" s="22"/>
      <c r="O33" s="22"/>
      <c r="P33" s="22"/>
    </row>
    <row r="34" spans="1:16" ht="39" customHeight="1">
      <c r="A34" s="22"/>
      <c r="B34" s="31"/>
      <c r="C34" s="1179" t="s">
        <v>498</v>
      </c>
      <c r="D34" s="1179"/>
      <c r="E34" s="1180"/>
      <c r="F34" s="32">
        <v>11.74</v>
      </c>
      <c r="G34" s="33">
        <v>12.45</v>
      </c>
      <c r="H34" s="33">
        <v>12.39</v>
      </c>
      <c r="I34" s="33">
        <v>11.79</v>
      </c>
      <c r="J34" s="34">
        <v>11.24</v>
      </c>
      <c r="K34" s="22"/>
      <c r="L34" s="22"/>
      <c r="M34" s="22"/>
      <c r="N34" s="22"/>
      <c r="O34" s="22"/>
      <c r="P34" s="22"/>
    </row>
    <row r="35" spans="1:16" ht="39" customHeight="1">
      <c r="A35" s="22"/>
      <c r="B35" s="35"/>
      <c r="C35" s="1173" t="s">
        <v>499</v>
      </c>
      <c r="D35" s="1174"/>
      <c r="E35" s="1175"/>
      <c r="F35" s="36">
        <v>5.26</v>
      </c>
      <c r="G35" s="37">
        <v>5.16</v>
      </c>
      <c r="H35" s="37">
        <v>6.07</v>
      </c>
      <c r="I35" s="37">
        <v>7.47</v>
      </c>
      <c r="J35" s="38">
        <v>8.39</v>
      </c>
      <c r="K35" s="22"/>
      <c r="L35" s="22"/>
      <c r="M35" s="22"/>
      <c r="N35" s="22"/>
      <c r="O35" s="22"/>
      <c r="P35" s="22"/>
    </row>
    <row r="36" spans="1:16" ht="39" customHeight="1">
      <c r="A36" s="22"/>
      <c r="B36" s="35"/>
      <c r="C36" s="1173" t="s">
        <v>500</v>
      </c>
      <c r="D36" s="1174"/>
      <c r="E36" s="1175"/>
      <c r="F36" s="36">
        <v>4.4000000000000004</v>
      </c>
      <c r="G36" s="37">
        <v>4.62</v>
      </c>
      <c r="H36" s="37">
        <v>4.3600000000000003</v>
      </c>
      <c r="I36" s="37">
        <v>4.97</v>
      </c>
      <c r="J36" s="38">
        <v>6.95</v>
      </c>
      <c r="K36" s="22"/>
      <c r="L36" s="22"/>
      <c r="M36" s="22"/>
      <c r="N36" s="22"/>
      <c r="O36" s="22"/>
      <c r="P36" s="22"/>
    </row>
    <row r="37" spans="1:16" ht="39" customHeight="1">
      <c r="A37" s="22"/>
      <c r="B37" s="35"/>
      <c r="C37" s="1173" t="s">
        <v>501</v>
      </c>
      <c r="D37" s="1174"/>
      <c r="E37" s="1175"/>
      <c r="F37" s="36">
        <v>0.39</v>
      </c>
      <c r="G37" s="37">
        <v>0.25</v>
      </c>
      <c r="H37" s="37" t="s">
        <v>502</v>
      </c>
      <c r="I37" s="37">
        <v>0.56999999999999995</v>
      </c>
      <c r="J37" s="38">
        <v>0.83</v>
      </c>
      <c r="K37" s="22"/>
      <c r="L37" s="22"/>
      <c r="M37" s="22"/>
      <c r="N37" s="22"/>
      <c r="O37" s="22"/>
      <c r="P37" s="22"/>
    </row>
    <row r="38" spans="1:16" ht="39" customHeight="1">
      <c r="A38" s="22"/>
      <c r="B38" s="35"/>
      <c r="C38" s="1173" t="s">
        <v>503</v>
      </c>
      <c r="D38" s="1174"/>
      <c r="E38" s="1175"/>
      <c r="F38" s="36">
        <v>0.24</v>
      </c>
      <c r="G38" s="37">
        <v>0.24</v>
      </c>
      <c r="H38" s="37">
        <v>0.24</v>
      </c>
      <c r="I38" s="37">
        <v>0.22</v>
      </c>
      <c r="J38" s="38">
        <v>0.21</v>
      </c>
      <c r="K38" s="22"/>
      <c r="L38" s="22"/>
      <c r="M38" s="22"/>
      <c r="N38" s="22"/>
      <c r="O38" s="22"/>
      <c r="P38" s="22"/>
    </row>
    <row r="39" spans="1:16" ht="39" customHeight="1">
      <c r="A39" s="22"/>
      <c r="B39" s="35"/>
      <c r="C39" s="1173" t="s">
        <v>504</v>
      </c>
      <c r="D39" s="1174"/>
      <c r="E39" s="1175"/>
      <c r="F39" s="36">
        <v>0.1</v>
      </c>
      <c r="G39" s="37">
        <v>0.11</v>
      </c>
      <c r="H39" s="37">
        <v>0.08</v>
      </c>
      <c r="I39" s="37">
        <v>0.11</v>
      </c>
      <c r="J39" s="38">
        <v>0.11</v>
      </c>
      <c r="K39" s="22"/>
      <c r="L39" s="22"/>
      <c r="M39" s="22"/>
      <c r="N39" s="22"/>
      <c r="O39" s="22"/>
      <c r="P39" s="22"/>
    </row>
    <row r="40" spans="1:16" ht="39" customHeight="1">
      <c r="A40" s="22"/>
      <c r="B40" s="35"/>
      <c r="C40" s="1173" t="s">
        <v>505</v>
      </c>
      <c r="D40" s="1174"/>
      <c r="E40" s="1175"/>
      <c r="F40" s="36">
        <v>0.06</v>
      </c>
      <c r="G40" s="37">
        <v>7.0000000000000007E-2</v>
      </c>
      <c r="H40" s="37">
        <v>0.08</v>
      </c>
      <c r="I40" s="37">
        <v>0.09</v>
      </c>
      <c r="J40" s="38">
        <v>0.09</v>
      </c>
      <c r="K40" s="22"/>
      <c r="L40" s="22"/>
      <c r="M40" s="22"/>
      <c r="N40" s="22"/>
      <c r="O40" s="22"/>
      <c r="P40" s="22"/>
    </row>
    <row r="41" spans="1:16" ht="39" customHeight="1">
      <c r="A41" s="22"/>
      <c r="B41" s="35"/>
      <c r="C41" s="1173" t="s">
        <v>506</v>
      </c>
      <c r="D41" s="1174"/>
      <c r="E41" s="1175"/>
      <c r="F41" s="36">
        <v>0</v>
      </c>
      <c r="G41" s="37">
        <v>0</v>
      </c>
      <c r="H41" s="37">
        <v>0</v>
      </c>
      <c r="I41" s="37">
        <v>0.01</v>
      </c>
      <c r="J41" s="38">
        <v>0.01</v>
      </c>
      <c r="K41" s="22"/>
      <c r="L41" s="22"/>
      <c r="M41" s="22"/>
      <c r="N41" s="22"/>
      <c r="O41" s="22"/>
      <c r="P41" s="22"/>
    </row>
    <row r="42" spans="1:16" ht="39" customHeight="1">
      <c r="A42" s="22"/>
      <c r="B42" s="39"/>
      <c r="C42" s="1173" t="s">
        <v>507</v>
      </c>
      <c r="D42" s="1174"/>
      <c r="E42" s="1175"/>
      <c r="F42" s="36" t="s">
        <v>449</v>
      </c>
      <c r="G42" s="37" t="s">
        <v>449</v>
      </c>
      <c r="H42" s="37" t="s">
        <v>449</v>
      </c>
      <c r="I42" s="37" t="s">
        <v>449</v>
      </c>
      <c r="J42" s="38" t="s">
        <v>449</v>
      </c>
      <c r="K42" s="22"/>
      <c r="L42" s="22"/>
      <c r="M42" s="22"/>
      <c r="N42" s="22"/>
      <c r="O42" s="22"/>
      <c r="P42" s="22"/>
    </row>
    <row r="43" spans="1:16" ht="39" customHeight="1" thickBot="1">
      <c r="A43" s="22"/>
      <c r="B43" s="40"/>
      <c r="C43" s="1176" t="s">
        <v>508</v>
      </c>
      <c r="D43" s="1177"/>
      <c r="E43" s="1178"/>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QtQPwo8jf0cBTnPoRf5DUAG/3qGVX7iFRnxe+WvXPZJjvWXiqTuJX9yynex1CkdLnaUelSwcZI4lNGIBRO5ypw==" saltValue="A+1jVCsSVjljZAMwTkgV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0" zoomScaleNormal="5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490</v>
      </c>
      <c r="L44" s="56" t="s">
        <v>491</v>
      </c>
      <c r="M44" s="56" t="s">
        <v>492</v>
      </c>
      <c r="N44" s="56" t="s">
        <v>493</v>
      </c>
      <c r="O44" s="57" t="s">
        <v>494</v>
      </c>
      <c r="P44" s="48"/>
      <c r="Q44" s="48"/>
      <c r="R44" s="48"/>
      <c r="S44" s="48"/>
      <c r="T44" s="48"/>
      <c r="U44" s="48"/>
    </row>
    <row r="45" spans="1:21" ht="30.75" customHeight="1">
      <c r="A45" s="48"/>
      <c r="B45" s="1199" t="s">
        <v>11</v>
      </c>
      <c r="C45" s="1200"/>
      <c r="D45" s="58"/>
      <c r="E45" s="1205" t="s">
        <v>12</v>
      </c>
      <c r="F45" s="1205"/>
      <c r="G45" s="1205"/>
      <c r="H45" s="1205"/>
      <c r="I45" s="1205"/>
      <c r="J45" s="1206"/>
      <c r="K45" s="59">
        <v>2822</v>
      </c>
      <c r="L45" s="60">
        <v>2588</v>
      </c>
      <c r="M45" s="60">
        <v>2585</v>
      </c>
      <c r="N45" s="60">
        <v>2487</v>
      </c>
      <c r="O45" s="61">
        <v>2489</v>
      </c>
      <c r="P45" s="48"/>
      <c r="Q45" s="48"/>
      <c r="R45" s="48"/>
      <c r="S45" s="48"/>
      <c r="T45" s="48"/>
      <c r="U45" s="48"/>
    </row>
    <row r="46" spans="1:21" ht="30.75" customHeight="1">
      <c r="A46" s="48"/>
      <c r="B46" s="1201"/>
      <c r="C46" s="1202"/>
      <c r="D46" s="62"/>
      <c r="E46" s="1183" t="s">
        <v>13</v>
      </c>
      <c r="F46" s="1183"/>
      <c r="G46" s="1183"/>
      <c r="H46" s="1183"/>
      <c r="I46" s="1183"/>
      <c r="J46" s="1184"/>
      <c r="K46" s="63" t="s">
        <v>449</v>
      </c>
      <c r="L46" s="64" t="s">
        <v>449</v>
      </c>
      <c r="M46" s="64" t="s">
        <v>449</v>
      </c>
      <c r="N46" s="64" t="s">
        <v>449</v>
      </c>
      <c r="O46" s="65" t="s">
        <v>449</v>
      </c>
      <c r="P46" s="48"/>
      <c r="Q46" s="48"/>
      <c r="R46" s="48"/>
      <c r="S46" s="48"/>
      <c r="T46" s="48"/>
      <c r="U46" s="48"/>
    </row>
    <row r="47" spans="1:21" ht="30.75" customHeight="1">
      <c r="A47" s="48"/>
      <c r="B47" s="1201"/>
      <c r="C47" s="1202"/>
      <c r="D47" s="62"/>
      <c r="E47" s="1183" t="s">
        <v>14</v>
      </c>
      <c r="F47" s="1183"/>
      <c r="G47" s="1183"/>
      <c r="H47" s="1183"/>
      <c r="I47" s="1183"/>
      <c r="J47" s="1184"/>
      <c r="K47" s="63" t="s">
        <v>449</v>
      </c>
      <c r="L47" s="64" t="s">
        <v>449</v>
      </c>
      <c r="M47" s="64" t="s">
        <v>449</v>
      </c>
      <c r="N47" s="64" t="s">
        <v>449</v>
      </c>
      <c r="O47" s="65" t="s">
        <v>449</v>
      </c>
      <c r="P47" s="48"/>
      <c r="Q47" s="48"/>
      <c r="R47" s="48"/>
      <c r="S47" s="48"/>
      <c r="T47" s="48"/>
      <c r="U47" s="48"/>
    </row>
    <row r="48" spans="1:21" ht="30.75" customHeight="1">
      <c r="A48" s="48"/>
      <c r="B48" s="1201"/>
      <c r="C48" s="1202"/>
      <c r="D48" s="62"/>
      <c r="E48" s="1183" t="s">
        <v>15</v>
      </c>
      <c r="F48" s="1183"/>
      <c r="G48" s="1183"/>
      <c r="H48" s="1183"/>
      <c r="I48" s="1183"/>
      <c r="J48" s="1184"/>
      <c r="K48" s="63">
        <v>673</v>
      </c>
      <c r="L48" s="64">
        <v>670</v>
      </c>
      <c r="M48" s="64">
        <v>640</v>
      </c>
      <c r="N48" s="64">
        <v>593</v>
      </c>
      <c r="O48" s="65">
        <v>541</v>
      </c>
      <c r="P48" s="48"/>
      <c r="Q48" s="48"/>
      <c r="R48" s="48"/>
      <c r="S48" s="48"/>
      <c r="T48" s="48"/>
      <c r="U48" s="48"/>
    </row>
    <row r="49" spans="1:21" ht="30.75" customHeight="1">
      <c r="A49" s="48"/>
      <c r="B49" s="1201"/>
      <c r="C49" s="1202"/>
      <c r="D49" s="62"/>
      <c r="E49" s="1183" t="s">
        <v>16</v>
      </c>
      <c r="F49" s="1183"/>
      <c r="G49" s="1183"/>
      <c r="H49" s="1183"/>
      <c r="I49" s="1183"/>
      <c r="J49" s="1184"/>
      <c r="K49" s="63">
        <v>592</v>
      </c>
      <c r="L49" s="64">
        <v>600</v>
      </c>
      <c r="M49" s="64">
        <v>606</v>
      </c>
      <c r="N49" s="64">
        <v>611</v>
      </c>
      <c r="O49" s="65">
        <v>544</v>
      </c>
      <c r="P49" s="48"/>
      <c r="Q49" s="48"/>
      <c r="R49" s="48"/>
      <c r="S49" s="48"/>
      <c r="T49" s="48"/>
      <c r="U49" s="48"/>
    </row>
    <row r="50" spans="1:21" ht="30.75" customHeight="1">
      <c r="A50" s="48"/>
      <c r="B50" s="1201"/>
      <c r="C50" s="1202"/>
      <c r="D50" s="62"/>
      <c r="E50" s="1183" t="s">
        <v>17</v>
      </c>
      <c r="F50" s="1183"/>
      <c r="G50" s="1183"/>
      <c r="H50" s="1183"/>
      <c r="I50" s="1183"/>
      <c r="J50" s="1184"/>
      <c r="K50" s="63">
        <v>0</v>
      </c>
      <c r="L50" s="64">
        <v>0</v>
      </c>
      <c r="M50" s="64">
        <v>0</v>
      </c>
      <c r="N50" s="64" t="s">
        <v>449</v>
      </c>
      <c r="O50" s="65" t="s">
        <v>449</v>
      </c>
      <c r="P50" s="48"/>
      <c r="Q50" s="48"/>
      <c r="R50" s="48"/>
      <c r="S50" s="48"/>
      <c r="T50" s="48"/>
      <c r="U50" s="48"/>
    </row>
    <row r="51" spans="1:21" ht="30.75" customHeight="1">
      <c r="A51" s="48"/>
      <c r="B51" s="1203"/>
      <c r="C51" s="1204"/>
      <c r="D51" s="66"/>
      <c r="E51" s="1183" t="s">
        <v>18</v>
      </c>
      <c r="F51" s="1183"/>
      <c r="G51" s="1183"/>
      <c r="H51" s="1183"/>
      <c r="I51" s="1183"/>
      <c r="J51" s="1184"/>
      <c r="K51" s="63" t="s">
        <v>449</v>
      </c>
      <c r="L51" s="64">
        <v>0</v>
      </c>
      <c r="M51" s="64" t="s">
        <v>449</v>
      </c>
      <c r="N51" s="64" t="s">
        <v>449</v>
      </c>
      <c r="O51" s="65" t="s">
        <v>449</v>
      </c>
      <c r="P51" s="48"/>
      <c r="Q51" s="48"/>
      <c r="R51" s="48"/>
      <c r="S51" s="48"/>
      <c r="T51" s="48"/>
      <c r="U51" s="48"/>
    </row>
    <row r="52" spans="1:21" ht="30.75" customHeight="1">
      <c r="A52" s="48"/>
      <c r="B52" s="1181" t="s">
        <v>19</v>
      </c>
      <c r="C52" s="1182"/>
      <c r="D52" s="66"/>
      <c r="E52" s="1183" t="s">
        <v>20</v>
      </c>
      <c r="F52" s="1183"/>
      <c r="G52" s="1183"/>
      <c r="H52" s="1183"/>
      <c r="I52" s="1183"/>
      <c r="J52" s="1184"/>
      <c r="K52" s="63">
        <v>3225</v>
      </c>
      <c r="L52" s="64">
        <v>3184</v>
      </c>
      <c r="M52" s="64">
        <v>3110</v>
      </c>
      <c r="N52" s="64">
        <v>2995</v>
      </c>
      <c r="O52" s="65">
        <v>2857</v>
      </c>
      <c r="P52" s="48"/>
      <c r="Q52" s="48"/>
      <c r="R52" s="48"/>
      <c r="S52" s="48"/>
      <c r="T52" s="48"/>
      <c r="U52" s="48"/>
    </row>
    <row r="53" spans="1:21" ht="30.75" customHeight="1" thickBot="1">
      <c r="A53" s="48"/>
      <c r="B53" s="1185" t="s">
        <v>21</v>
      </c>
      <c r="C53" s="1186"/>
      <c r="D53" s="67"/>
      <c r="E53" s="1187" t="s">
        <v>22</v>
      </c>
      <c r="F53" s="1187"/>
      <c r="G53" s="1187"/>
      <c r="H53" s="1187"/>
      <c r="I53" s="1187"/>
      <c r="J53" s="1188"/>
      <c r="K53" s="68">
        <v>862</v>
      </c>
      <c r="L53" s="69">
        <v>674</v>
      </c>
      <c r="M53" s="69">
        <v>721</v>
      </c>
      <c r="N53" s="69">
        <v>696</v>
      </c>
      <c r="O53" s="70">
        <v>717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509</v>
      </c>
      <c r="P55" s="48"/>
      <c r="Q55" s="48"/>
      <c r="R55" s="48"/>
      <c r="S55" s="48"/>
      <c r="T55" s="48"/>
      <c r="U55" s="48"/>
    </row>
    <row r="56" spans="1:21" ht="31.5" customHeight="1" thickBot="1">
      <c r="A56" s="48"/>
      <c r="B56" s="76"/>
      <c r="C56" s="77"/>
      <c r="D56" s="77"/>
      <c r="E56" s="78"/>
      <c r="F56" s="78"/>
      <c r="G56" s="78"/>
      <c r="H56" s="78"/>
      <c r="I56" s="78"/>
      <c r="J56" s="79" t="s">
        <v>2</v>
      </c>
      <c r="K56" s="80" t="s">
        <v>510</v>
      </c>
      <c r="L56" s="81" t="s">
        <v>511</v>
      </c>
      <c r="M56" s="81" t="s">
        <v>512</v>
      </c>
      <c r="N56" s="81" t="s">
        <v>513</v>
      </c>
      <c r="O56" s="82" t="s">
        <v>514</v>
      </c>
      <c r="P56" s="48"/>
      <c r="Q56" s="48"/>
      <c r="R56" s="48"/>
      <c r="S56" s="48"/>
      <c r="T56" s="48"/>
      <c r="U56" s="48"/>
    </row>
    <row r="57" spans="1:21" ht="31.5" customHeight="1">
      <c r="B57" s="1189" t="s">
        <v>25</v>
      </c>
      <c r="C57" s="1190"/>
      <c r="D57" s="1193" t="s">
        <v>26</v>
      </c>
      <c r="E57" s="1194"/>
      <c r="F57" s="1194"/>
      <c r="G57" s="1194"/>
      <c r="H57" s="1194"/>
      <c r="I57" s="1194"/>
      <c r="J57" s="1195"/>
      <c r="K57" s="83"/>
      <c r="L57" s="84"/>
      <c r="M57" s="84"/>
      <c r="N57" s="84"/>
      <c r="O57" s="85"/>
    </row>
    <row r="58" spans="1:21" ht="31.5" customHeight="1" thickBot="1">
      <c r="B58" s="1191"/>
      <c r="C58" s="1192"/>
      <c r="D58" s="1196" t="s">
        <v>27</v>
      </c>
      <c r="E58" s="1197"/>
      <c r="F58" s="1197"/>
      <c r="G58" s="1197"/>
      <c r="H58" s="1197"/>
      <c r="I58" s="1197"/>
      <c r="J58" s="1198"/>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2HkvnPQ856kPmm2IZwkheambD0r8WACUXUwSSiyTeoELot/CpiLvrx11ran5hhMUsiC41Vinv8CGTH0ykq9Kg==" saltValue="q1eCcplRvPy1hvINmOZM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490</v>
      </c>
      <c r="J40" s="100" t="s">
        <v>491</v>
      </c>
      <c r="K40" s="100" t="s">
        <v>492</v>
      </c>
      <c r="L40" s="100" t="s">
        <v>493</v>
      </c>
      <c r="M40" s="101" t="s">
        <v>494</v>
      </c>
    </row>
    <row r="41" spans="2:13" ht="27.75" customHeight="1">
      <c r="B41" s="1219" t="s">
        <v>30</v>
      </c>
      <c r="C41" s="1220"/>
      <c r="D41" s="102"/>
      <c r="E41" s="1221" t="s">
        <v>31</v>
      </c>
      <c r="F41" s="1221"/>
      <c r="G41" s="1221"/>
      <c r="H41" s="1222"/>
      <c r="I41" s="351">
        <v>26961</v>
      </c>
      <c r="J41" s="352">
        <v>27676</v>
      </c>
      <c r="K41" s="352">
        <v>26782</v>
      </c>
      <c r="L41" s="352">
        <v>25791</v>
      </c>
      <c r="M41" s="353">
        <v>24860</v>
      </c>
    </row>
    <row r="42" spans="2:13" ht="27.75" customHeight="1">
      <c r="B42" s="1209"/>
      <c r="C42" s="1210"/>
      <c r="D42" s="103"/>
      <c r="E42" s="1213" t="s">
        <v>32</v>
      </c>
      <c r="F42" s="1213"/>
      <c r="G42" s="1213"/>
      <c r="H42" s="1214"/>
      <c r="I42" s="354">
        <v>914</v>
      </c>
      <c r="J42" s="355">
        <v>820</v>
      </c>
      <c r="K42" s="355">
        <v>756</v>
      </c>
      <c r="L42" s="355">
        <v>645</v>
      </c>
      <c r="M42" s="356">
        <v>546</v>
      </c>
    </row>
    <row r="43" spans="2:13" ht="27.75" customHeight="1">
      <c r="B43" s="1209"/>
      <c r="C43" s="1210"/>
      <c r="D43" s="103"/>
      <c r="E43" s="1213" t="s">
        <v>33</v>
      </c>
      <c r="F43" s="1213"/>
      <c r="G43" s="1213"/>
      <c r="H43" s="1214"/>
      <c r="I43" s="354">
        <v>5771</v>
      </c>
      <c r="J43" s="355">
        <v>5471</v>
      </c>
      <c r="K43" s="355">
        <v>4912</v>
      </c>
      <c r="L43" s="355">
        <v>4560</v>
      </c>
      <c r="M43" s="356">
        <v>4197</v>
      </c>
    </row>
    <row r="44" spans="2:13" ht="27.75" customHeight="1">
      <c r="B44" s="1209"/>
      <c r="C44" s="1210"/>
      <c r="D44" s="103"/>
      <c r="E44" s="1213" t="s">
        <v>34</v>
      </c>
      <c r="F44" s="1213"/>
      <c r="G44" s="1213"/>
      <c r="H44" s="1214"/>
      <c r="I44" s="354">
        <v>3141</v>
      </c>
      <c r="J44" s="355">
        <v>2714</v>
      </c>
      <c r="K44" s="355">
        <v>2177</v>
      </c>
      <c r="L44" s="355">
        <v>1590</v>
      </c>
      <c r="M44" s="356">
        <v>1080</v>
      </c>
    </row>
    <row r="45" spans="2:13" ht="27.75" customHeight="1">
      <c r="B45" s="1209"/>
      <c r="C45" s="1210"/>
      <c r="D45" s="103"/>
      <c r="E45" s="1213" t="s">
        <v>35</v>
      </c>
      <c r="F45" s="1213"/>
      <c r="G45" s="1213"/>
      <c r="H45" s="1214"/>
      <c r="I45" s="354">
        <v>1484</v>
      </c>
      <c r="J45" s="355">
        <v>1189</v>
      </c>
      <c r="K45" s="355">
        <v>1108</v>
      </c>
      <c r="L45" s="355">
        <v>793</v>
      </c>
      <c r="M45" s="356">
        <v>538</v>
      </c>
    </row>
    <row r="46" spans="2:13" ht="27.75" customHeight="1">
      <c r="B46" s="1209"/>
      <c r="C46" s="1210"/>
      <c r="D46" s="104"/>
      <c r="E46" s="1213" t="s">
        <v>36</v>
      </c>
      <c r="F46" s="1213"/>
      <c r="G46" s="1213"/>
      <c r="H46" s="1214"/>
      <c r="I46" s="354" t="s">
        <v>449</v>
      </c>
      <c r="J46" s="355" t="s">
        <v>449</v>
      </c>
      <c r="K46" s="355" t="s">
        <v>449</v>
      </c>
      <c r="L46" s="355" t="s">
        <v>449</v>
      </c>
      <c r="M46" s="356" t="s">
        <v>449</v>
      </c>
    </row>
    <row r="47" spans="2:13" ht="27.75" customHeight="1">
      <c r="B47" s="1209"/>
      <c r="C47" s="1210"/>
      <c r="D47" s="105"/>
      <c r="E47" s="1223" t="s">
        <v>37</v>
      </c>
      <c r="F47" s="1224"/>
      <c r="G47" s="1224"/>
      <c r="H47" s="1225"/>
      <c r="I47" s="354" t="s">
        <v>449</v>
      </c>
      <c r="J47" s="355" t="s">
        <v>449</v>
      </c>
      <c r="K47" s="355" t="s">
        <v>449</v>
      </c>
      <c r="L47" s="355" t="s">
        <v>449</v>
      </c>
      <c r="M47" s="356" t="s">
        <v>449</v>
      </c>
    </row>
    <row r="48" spans="2:13" ht="27.75" customHeight="1">
      <c r="B48" s="1209"/>
      <c r="C48" s="1210"/>
      <c r="D48" s="103"/>
      <c r="E48" s="1213" t="s">
        <v>38</v>
      </c>
      <c r="F48" s="1213"/>
      <c r="G48" s="1213"/>
      <c r="H48" s="1214"/>
      <c r="I48" s="354" t="s">
        <v>449</v>
      </c>
      <c r="J48" s="355" t="s">
        <v>449</v>
      </c>
      <c r="K48" s="355" t="s">
        <v>449</v>
      </c>
      <c r="L48" s="355" t="s">
        <v>449</v>
      </c>
      <c r="M48" s="356" t="s">
        <v>449</v>
      </c>
    </row>
    <row r="49" spans="2:13" ht="27.75" customHeight="1">
      <c r="B49" s="1211"/>
      <c r="C49" s="1212"/>
      <c r="D49" s="103"/>
      <c r="E49" s="1213" t="s">
        <v>39</v>
      </c>
      <c r="F49" s="1213"/>
      <c r="G49" s="1213"/>
      <c r="H49" s="1214"/>
      <c r="I49" s="354" t="s">
        <v>449</v>
      </c>
      <c r="J49" s="355" t="s">
        <v>449</v>
      </c>
      <c r="K49" s="355" t="s">
        <v>449</v>
      </c>
      <c r="L49" s="355" t="s">
        <v>449</v>
      </c>
      <c r="M49" s="356" t="s">
        <v>449</v>
      </c>
    </row>
    <row r="50" spans="2:13" ht="27.75" customHeight="1">
      <c r="B50" s="1207" t="s">
        <v>40</v>
      </c>
      <c r="C50" s="1208"/>
      <c r="D50" s="106"/>
      <c r="E50" s="1213" t="s">
        <v>41</v>
      </c>
      <c r="F50" s="1213"/>
      <c r="G50" s="1213"/>
      <c r="H50" s="1214"/>
      <c r="I50" s="354">
        <v>11948</v>
      </c>
      <c r="J50" s="355">
        <v>9815</v>
      </c>
      <c r="K50" s="355">
        <v>11417</v>
      </c>
      <c r="L50" s="355">
        <v>12350</v>
      </c>
      <c r="M50" s="356">
        <v>14904</v>
      </c>
    </row>
    <row r="51" spans="2:13" ht="27.75" customHeight="1">
      <c r="B51" s="1209"/>
      <c r="C51" s="1210"/>
      <c r="D51" s="103"/>
      <c r="E51" s="1213" t="s">
        <v>42</v>
      </c>
      <c r="F51" s="1213"/>
      <c r="G51" s="1213"/>
      <c r="H51" s="1214"/>
      <c r="I51" s="354">
        <v>2683</v>
      </c>
      <c r="J51" s="355">
        <v>2552</v>
      </c>
      <c r="K51" s="355">
        <v>2626</v>
      </c>
      <c r="L51" s="355">
        <v>2605</v>
      </c>
      <c r="M51" s="356">
        <v>2546</v>
      </c>
    </row>
    <row r="52" spans="2:13" ht="27.75" customHeight="1">
      <c r="B52" s="1211"/>
      <c r="C52" s="1212"/>
      <c r="D52" s="103"/>
      <c r="E52" s="1213" t="s">
        <v>43</v>
      </c>
      <c r="F52" s="1213"/>
      <c r="G52" s="1213"/>
      <c r="H52" s="1214"/>
      <c r="I52" s="354">
        <v>27704</v>
      </c>
      <c r="J52" s="355">
        <v>26739</v>
      </c>
      <c r="K52" s="355">
        <v>25981</v>
      </c>
      <c r="L52" s="355">
        <v>25177</v>
      </c>
      <c r="M52" s="356">
        <v>24421</v>
      </c>
    </row>
    <row r="53" spans="2:13" ht="27.75" customHeight="1" thickBot="1">
      <c r="B53" s="1215" t="s">
        <v>44</v>
      </c>
      <c r="C53" s="1216"/>
      <c r="D53" s="107"/>
      <c r="E53" s="1217" t="s">
        <v>45</v>
      </c>
      <c r="F53" s="1217"/>
      <c r="G53" s="1217"/>
      <c r="H53" s="1218"/>
      <c r="I53" s="357">
        <v>-4065</v>
      </c>
      <c r="J53" s="358">
        <v>-1235</v>
      </c>
      <c r="K53" s="358">
        <v>-4287</v>
      </c>
      <c r="L53" s="358">
        <v>-6754</v>
      </c>
      <c r="M53" s="359">
        <v>-10650</v>
      </c>
    </row>
    <row r="54" spans="2:13" ht="27.75" customHeight="1">
      <c r="B54" s="108" t="s">
        <v>46</v>
      </c>
      <c r="C54" s="109"/>
      <c r="D54" s="109"/>
      <c r="E54" s="110"/>
      <c r="F54" s="110"/>
      <c r="G54" s="110"/>
      <c r="H54" s="110"/>
      <c r="I54" s="111"/>
      <c r="J54" s="111"/>
      <c r="K54" s="111"/>
      <c r="L54" s="111"/>
      <c r="M54" s="111"/>
    </row>
    <row r="55" spans="2:13"/>
  </sheetData>
  <sheetProtection algorithmName="SHA-512" hashValue="OyaeoisB9SzWfclJ5nejb0JJv2vuIXJufwW+cE9Ed0T0AWELEWTVvgkjHFvnS55oGLVLqsw1REy5WJirWqeJRw==" saltValue="ul4zFwi5IIilZxKIf6dx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5" zoomScale="70" zoomScaleNormal="70" zoomScaleSheetLayoutView="100" workbookViewId="0">
      <selection activeCell="C61" sqref="C61:E61"/>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492</v>
      </c>
      <c r="G54" s="116" t="s">
        <v>493</v>
      </c>
      <c r="H54" s="117" t="s">
        <v>494</v>
      </c>
    </row>
    <row r="55" spans="2:8" ht="52.5" customHeight="1">
      <c r="B55" s="118"/>
      <c r="C55" s="1234" t="s">
        <v>48</v>
      </c>
      <c r="D55" s="1234"/>
      <c r="E55" s="1235"/>
      <c r="F55" s="119">
        <v>1911</v>
      </c>
      <c r="G55" s="119">
        <v>2706</v>
      </c>
      <c r="H55" s="120">
        <v>3841</v>
      </c>
    </row>
    <row r="56" spans="2:8" ht="52.5" customHeight="1">
      <c r="B56" s="121"/>
      <c r="C56" s="1236" t="s">
        <v>49</v>
      </c>
      <c r="D56" s="1236"/>
      <c r="E56" s="1237"/>
      <c r="F56" s="122">
        <v>461</v>
      </c>
      <c r="G56" s="122">
        <v>462</v>
      </c>
      <c r="H56" s="123">
        <v>462</v>
      </c>
    </row>
    <row r="57" spans="2:8" ht="53.25" customHeight="1">
      <c r="B57" s="121"/>
      <c r="C57" s="1238" t="s">
        <v>50</v>
      </c>
      <c r="D57" s="1238"/>
      <c r="E57" s="1239"/>
      <c r="F57" s="124">
        <v>8471</v>
      </c>
      <c r="G57" s="124">
        <v>8647</v>
      </c>
      <c r="H57" s="125">
        <v>10071</v>
      </c>
    </row>
    <row r="58" spans="2:8" ht="45.75" customHeight="1">
      <c r="B58" s="126"/>
      <c r="C58" s="1226" t="s">
        <v>547</v>
      </c>
      <c r="D58" s="1227"/>
      <c r="E58" s="1228"/>
      <c r="F58" s="127">
        <v>7088</v>
      </c>
      <c r="G58" s="127">
        <v>7091</v>
      </c>
      <c r="H58" s="128">
        <v>8270</v>
      </c>
    </row>
    <row r="59" spans="2:8" ht="45.75" customHeight="1">
      <c r="B59" s="126"/>
      <c r="C59" s="1226" t="s">
        <v>548</v>
      </c>
      <c r="D59" s="1227"/>
      <c r="E59" s="1228"/>
      <c r="F59" s="127">
        <v>978</v>
      </c>
      <c r="G59" s="127">
        <v>1126</v>
      </c>
      <c r="H59" s="128">
        <v>1347</v>
      </c>
    </row>
    <row r="60" spans="2:8" ht="45.75" customHeight="1">
      <c r="B60" s="126"/>
      <c r="C60" s="1226" t="s">
        <v>631</v>
      </c>
      <c r="D60" s="1227"/>
      <c r="E60" s="1228"/>
      <c r="F60" s="127">
        <v>228</v>
      </c>
      <c r="G60" s="127">
        <v>229</v>
      </c>
      <c r="H60" s="128">
        <v>231</v>
      </c>
    </row>
    <row r="61" spans="2:8" ht="45.75" customHeight="1">
      <c r="B61" s="126"/>
      <c r="C61" s="1226" t="s">
        <v>549</v>
      </c>
      <c r="D61" s="1227"/>
      <c r="E61" s="1228"/>
      <c r="F61" s="127">
        <v>83</v>
      </c>
      <c r="G61" s="127">
        <v>93</v>
      </c>
      <c r="H61" s="128">
        <v>106</v>
      </c>
    </row>
    <row r="62" spans="2:8" ht="45.75" customHeight="1" thickBot="1">
      <c r="B62" s="129"/>
      <c r="C62" s="1229" t="s">
        <v>550</v>
      </c>
      <c r="D62" s="1230"/>
      <c r="E62" s="1231"/>
      <c r="F62" s="130">
        <v>39</v>
      </c>
      <c r="G62" s="130">
        <v>39</v>
      </c>
      <c r="H62" s="131">
        <v>39</v>
      </c>
    </row>
    <row r="63" spans="2:8" ht="52.5" customHeight="1" thickBot="1">
      <c r="B63" s="132"/>
      <c r="C63" s="1232" t="s">
        <v>51</v>
      </c>
      <c r="D63" s="1232"/>
      <c r="E63" s="1233"/>
      <c r="F63" s="133">
        <v>10843</v>
      </c>
      <c r="G63" s="133">
        <v>11815</v>
      </c>
      <c r="H63" s="134">
        <v>14375</v>
      </c>
    </row>
    <row r="64" spans="2:8"/>
  </sheetData>
  <sheetProtection algorithmName="SHA-512" hashValue="NUY+ujeHSoA4toOxhBn3V0InjeWccTWAFeDVP8JR2DdY4vXevFfuxl4maBf8PLO+n1rFW5Qda2jCwlKGehdH2g==" saltValue="6FzZL7ZyuBbHbaToxBes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487</v>
      </c>
      <c r="G2" s="148"/>
      <c r="H2" s="149"/>
    </row>
    <row r="3" spans="1:8">
      <c r="A3" s="145" t="s">
        <v>480</v>
      </c>
      <c r="B3" s="150"/>
      <c r="C3" s="151"/>
      <c r="D3" s="152">
        <v>34052</v>
      </c>
      <c r="E3" s="153"/>
      <c r="F3" s="154">
        <v>42651</v>
      </c>
      <c r="G3" s="155"/>
      <c r="H3" s="156"/>
    </row>
    <row r="4" spans="1:8">
      <c r="A4" s="157"/>
      <c r="B4" s="158"/>
      <c r="C4" s="159"/>
      <c r="D4" s="160">
        <v>28046</v>
      </c>
      <c r="E4" s="161"/>
      <c r="F4" s="162">
        <v>22675</v>
      </c>
      <c r="G4" s="163"/>
      <c r="H4" s="164"/>
    </row>
    <row r="5" spans="1:8">
      <c r="A5" s="145" t="s">
        <v>482</v>
      </c>
      <c r="B5" s="150"/>
      <c r="C5" s="151"/>
      <c r="D5" s="152">
        <v>56224</v>
      </c>
      <c r="E5" s="153"/>
      <c r="F5" s="154">
        <v>43226</v>
      </c>
      <c r="G5" s="155"/>
      <c r="H5" s="156"/>
    </row>
    <row r="6" spans="1:8">
      <c r="A6" s="157"/>
      <c r="B6" s="158"/>
      <c r="C6" s="159"/>
      <c r="D6" s="160">
        <v>50249</v>
      </c>
      <c r="E6" s="161"/>
      <c r="F6" s="162">
        <v>22622</v>
      </c>
      <c r="G6" s="163"/>
      <c r="H6" s="164"/>
    </row>
    <row r="7" spans="1:8">
      <c r="A7" s="145" t="s">
        <v>483</v>
      </c>
      <c r="B7" s="150"/>
      <c r="C7" s="151"/>
      <c r="D7" s="152">
        <v>15074</v>
      </c>
      <c r="E7" s="153"/>
      <c r="F7" s="154">
        <v>42836</v>
      </c>
      <c r="G7" s="155"/>
      <c r="H7" s="156"/>
    </row>
    <row r="8" spans="1:8">
      <c r="A8" s="157"/>
      <c r="B8" s="158"/>
      <c r="C8" s="159"/>
      <c r="D8" s="160">
        <v>9026</v>
      </c>
      <c r="E8" s="161"/>
      <c r="F8" s="162">
        <v>22936</v>
      </c>
      <c r="G8" s="163"/>
      <c r="H8" s="164"/>
    </row>
    <row r="9" spans="1:8">
      <c r="A9" s="145" t="s">
        <v>484</v>
      </c>
      <c r="B9" s="150"/>
      <c r="C9" s="151"/>
      <c r="D9" s="152">
        <v>22814</v>
      </c>
      <c r="E9" s="153"/>
      <c r="F9" s="154">
        <v>44161</v>
      </c>
      <c r="G9" s="155"/>
      <c r="H9" s="156"/>
    </row>
    <row r="10" spans="1:8">
      <c r="A10" s="157"/>
      <c r="B10" s="158"/>
      <c r="C10" s="159"/>
      <c r="D10" s="160">
        <v>11020</v>
      </c>
      <c r="E10" s="161"/>
      <c r="F10" s="162">
        <v>23644</v>
      </c>
      <c r="G10" s="163"/>
      <c r="H10" s="164"/>
    </row>
    <row r="11" spans="1:8">
      <c r="A11" s="145" t="s">
        <v>485</v>
      </c>
      <c r="B11" s="150"/>
      <c r="C11" s="151"/>
      <c r="D11" s="152">
        <v>14181</v>
      </c>
      <c r="E11" s="153"/>
      <c r="F11" s="154">
        <v>43955</v>
      </c>
      <c r="G11" s="155"/>
      <c r="H11" s="156"/>
    </row>
    <row r="12" spans="1:8">
      <c r="A12" s="157"/>
      <c r="B12" s="158"/>
      <c r="C12" s="165"/>
      <c r="D12" s="160">
        <v>9713</v>
      </c>
      <c r="E12" s="161"/>
      <c r="F12" s="162">
        <v>21318</v>
      </c>
      <c r="G12" s="163"/>
      <c r="H12" s="164"/>
    </row>
    <row r="13" spans="1:8">
      <c r="A13" s="145"/>
      <c r="B13" s="150"/>
      <c r="C13" s="166"/>
      <c r="D13" s="167">
        <v>28469</v>
      </c>
      <c r="E13" s="168"/>
      <c r="F13" s="169">
        <v>43366</v>
      </c>
      <c r="G13" s="170"/>
      <c r="H13" s="156"/>
    </row>
    <row r="14" spans="1:8">
      <c r="A14" s="157"/>
      <c r="B14" s="158"/>
      <c r="C14" s="159"/>
      <c r="D14" s="160">
        <v>21611</v>
      </c>
      <c r="E14" s="161"/>
      <c r="F14" s="162">
        <v>22639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4.47</v>
      </c>
      <c r="C19" s="171">
        <f>ROUND(VALUE(SUBSTITUTE(実質収支比率等に係る経年分析!G$48,"▲","-")),2)</f>
        <v>4.7</v>
      </c>
      <c r="D19" s="171">
        <f>ROUND(VALUE(SUBSTITUTE(実質収支比率等に係る経年分析!H$48,"▲","-")),2)</f>
        <v>4.45</v>
      </c>
      <c r="E19" s="171">
        <f>ROUND(VALUE(SUBSTITUTE(実質収支比率等に係る経年分析!I$48,"▲","-")),2)</f>
        <v>5.08</v>
      </c>
      <c r="F19" s="171">
        <f>ROUND(VALUE(SUBSTITUTE(実質収支比率等に係る経年分析!J$48,"▲","-")),2)</f>
        <v>7.07</v>
      </c>
    </row>
    <row r="20" spans="1:11">
      <c r="A20" s="171" t="s">
        <v>55</v>
      </c>
      <c r="B20" s="171">
        <f>ROUND(VALUE(SUBSTITUTE(実質収支比率等に係る経年分析!F$47,"▲","-")),2)</f>
        <v>15.23</v>
      </c>
      <c r="C20" s="171">
        <f>ROUND(VALUE(SUBSTITUTE(実質収支比率等に係る経年分析!G$47,"▲","-")),2)</f>
        <v>10.09</v>
      </c>
      <c r="D20" s="171">
        <f>ROUND(VALUE(SUBSTITUTE(実質収支比率等に係る経年分析!H$47,"▲","-")),2)</f>
        <v>9.98</v>
      </c>
      <c r="E20" s="171">
        <f>ROUND(VALUE(SUBSTITUTE(実質収支比率等に係る経年分析!I$47,"▲","-")),2)</f>
        <v>13.74</v>
      </c>
      <c r="F20" s="171">
        <f>ROUND(VALUE(SUBSTITUTE(実質収支比率等に係る経年分析!J$47,"▲","-")),2)</f>
        <v>18.43</v>
      </c>
    </row>
    <row r="21" spans="1:11">
      <c r="A21" s="171" t="s">
        <v>56</v>
      </c>
      <c r="B21" s="171">
        <f>IF(ISNUMBER(VALUE(SUBSTITUTE(実質収支比率等に係る経年分析!F$49,"▲","-"))),ROUND(VALUE(SUBSTITUTE(実質収支比率等に係る経年分析!F$49,"▲","-")),2),NA())</f>
        <v>-4.55</v>
      </c>
      <c r="C21" s="171">
        <f>IF(ISNUMBER(VALUE(SUBSTITUTE(実質収支比率等に係る経年分析!G$49,"▲","-"))),ROUND(VALUE(SUBSTITUTE(実質収支比率等に係る経年分析!G$49,"▲","-")),2),NA())</f>
        <v>-4.72</v>
      </c>
      <c r="D21" s="171">
        <f>IF(ISNUMBER(VALUE(SUBSTITUTE(実質収支比率等に係る経年分析!H$49,"▲","-"))),ROUND(VALUE(SUBSTITUTE(実質収支比率等に係る経年分析!H$49,"▲","-")),2),NA())</f>
        <v>-0.19</v>
      </c>
      <c r="E21" s="171">
        <f>IF(ISNUMBER(VALUE(SUBSTITUTE(実質収支比率等に係る経年分析!I$49,"▲","-"))),ROUND(VALUE(SUBSTITUTE(実質収支比率等に係る経年分析!I$49,"▲","-")),2),NA())</f>
        <v>4.8</v>
      </c>
      <c r="F21" s="171">
        <f>IF(ISNUMBER(VALUE(SUBSTITUTE(実質収支比率等に係る経年分析!J$49,"▲","-"))),ROUND(VALUE(SUBSTITUTE(実質収支比率等に係る経年分析!J$49,"▲","-")),2),NA())</f>
        <v>7.71</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奨学資金貸与事業特別会計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c r="A30" s="172" t="str">
        <f>IF(連結実質赤字比率に係る赤字・黒字の構成分析!C$40="",NA(),連結実質赤字比率に係る赤字・黒字の構成分析!C$40)</f>
        <v>住宅新築資金等貸付事業特別会計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0.11</v>
      </c>
    </row>
    <row r="32" spans="1:11">
      <c r="A32" s="172" t="str">
        <f>IF(連結実質赤字比率に係る赤字・黒字の構成分析!C$38="",NA(),連結実質赤字比率に係る赤字・黒字の構成分析!C$38)</f>
        <v>後期高齢者医療事業特別会計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0.21</v>
      </c>
    </row>
    <row r="33" spans="1:16">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0.25</v>
      </c>
      <c r="F33" s="172">
        <f>IF(ROUND(VALUE(SUBSTITUTE(連結実質赤字比率に係る赤字・黒字の構成分析!H$37,"▲", "-")), 2) &lt; 0, ABS(ROUND(VALUE(SUBSTITUTE(連結実質赤字比率に係る赤字・黒字の構成分析!H$37,"▲", "-")), 2)), NA())</f>
        <v>0.15</v>
      </c>
      <c r="G33" s="172" t="e">
        <f>IF(ROUND(VALUE(SUBSTITUTE(連結実質赤字比率に係る赤字・黒字の構成分析!H$37,"▲", "-")), 2) &gt;= 0, ABS(ROUND(VALUE(SUBSTITUTE(連結実質赤字比率に係る赤字・黒字の構成分析!H$37,"▲", "-")), 2)), NA())</f>
        <v>#N/A</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0.56999999999999995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0.83</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4.4000000000000004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4.62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4.3600000000000003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4.97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6.95</v>
      </c>
    </row>
    <row r="35" spans="1:16">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5.26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5.16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6.07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7.47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8.39</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11.74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12.45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12.39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11.79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11.24</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3225</v>
      </c>
      <c r="E42" s="173"/>
      <c r="F42" s="173"/>
      <c r="G42" s="173">
        <f>'実質公債費比率（分子）の構造'!L$52</f>
        <v>3184</v>
      </c>
      <c r="H42" s="173"/>
      <c r="I42" s="173"/>
      <c r="J42" s="173">
        <f>'実質公債費比率（分子）の構造'!M$52</f>
        <v>3110</v>
      </c>
      <c r="K42" s="173"/>
      <c r="L42" s="173"/>
      <c r="M42" s="173">
        <f>'実質公債費比率（分子）の構造'!N$52</f>
        <v>2995</v>
      </c>
      <c r="N42" s="173"/>
      <c r="O42" s="173"/>
      <c r="P42" s="173">
        <f>'実質公債費比率（分子）の構造'!O$52</f>
        <v>2857</v>
      </c>
    </row>
    <row r="43" spans="1:16">
      <c r="A43" s="173" t="s">
        <v>64</v>
      </c>
      <c r="B43" s="173" t="str">
        <f>'実質公債費比率（分子）の構造'!K$51</f>
        <v>-</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592</v>
      </c>
      <c r="C45" s="173"/>
      <c r="D45" s="173"/>
      <c r="E45" s="173">
        <f>'実質公債費比率（分子）の構造'!L$49</f>
        <v>600</v>
      </c>
      <c r="F45" s="173"/>
      <c r="G45" s="173"/>
      <c r="H45" s="173">
        <f>'実質公債費比率（分子）の構造'!M$49</f>
        <v>606</v>
      </c>
      <c r="I45" s="173"/>
      <c r="J45" s="173"/>
      <c r="K45" s="173">
        <f>'実質公債費比率（分子）の構造'!N$49</f>
        <v>611</v>
      </c>
      <c r="L45" s="173"/>
      <c r="M45" s="173"/>
      <c r="N45" s="173">
        <f>'実質公債費比率（分子）の構造'!O$49</f>
        <v>544</v>
      </c>
      <c r="O45" s="173"/>
      <c r="P45" s="173"/>
    </row>
    <row r="46" spans="1:16">
      <c r="A46" s="173" t="s">
        <v>67</v>
      </c>
      <c r="B46" s="173">
        <f>'実質公債費比率（分子）の構造'!K$48</f>
        <v>673</v>
      </c>
      <c r="C46" s="173"/>
      <c r="D46" s="173"/>
      <c r="E46" s="173">
        <f>'実質公債費比率（分子）の構造'!L$48</f>
        <v>670</v>
      </c>
      <c r="F46" s="173"/>
      <c r="G46" s="173"/>
      <c r="H46" s="173">
        <f>'実質公債費比率（分子）の構造'!M$48</f>
        <v>640</v>
      </c>
      <c r="I46" s="173"/>
      <c r="J46" s="173"/>
      <c r="K46" s="173">
        <f>'実質公債費比率（分子）の構造'!N$48</f>
        <v>593</v>
      </c>
      <c r="L46" s="173"/>
      <c r="M46" s="173"/>
      <c r="N46" s="173">
        <f>'実質公債費比率（分子）の構造'!O$48</f>
        <v>541</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2822</v>
      </c>
      <c r="C49" s="173"/>
      <c r="D49" s="173"/>
      <c r="E49" s="173">
        <f>'実質公債費比率（分子）の構造'!L$45</f>
        <v>2588</v>
      </c>
      <c r="F49" s="173"/>
      <c r="G49" s="173"/>
      <c r="H49" s="173">
        <f>'実質公債費比率（分子）の構造'!M$45</f>
        <v>2585</v>
      </c>
      <c r="I49" s="173"/>
      <c r="J49" s="173"/>
      <c r="K49" s="173">
        <f>'実質公債費比率（分子）の構造'!N$45</f>
        <v>2487</v>
      </c>
      <c r="L49" s="173"/>
      <c r="M49" s="173"/>
      <c r="N49" s="173">
        <f>'実質公債費比率（分子）の構造'!O$45</f>
        <v>2489</v>
      </c>
      <c r="O49" s="173"/>
      <c r="P49" s="173"/>
    </row>
    <row r="50" spans="1:16">
      <c r="A50" s="173" t="s">
        <v>71</v>
      </c>
      <c r="B50" s="173" t="e">
        <f>NA()</f>
        <v>#N/A</v>
      </c>
      <c r="C50" s="173">
        <f>IF(ISNUMBER('実質公債費比率（分子）の構造'!K$53),'実質公債費比率（分子）の構造'!K$53,NA())</f>
        <v>862</v>
      </c>
      <c r="D50" s="173" t="e">
        <f>NA()</f>
        <v>#N/A</v>
      </c>
      <c r="E50" s="173" t="e">
        <f>NA()</f>
        <v>#N/A</v>
      </c>
      <c r="F50" s="173">
        <f>IF(ISNUMBER('実質公債費比率（分子）の構造'!L$53),'実質公債費比率（分子）の構造'!L$53,NA())</f>
        <v>674</v>
      </c>
      <c r="G50" s="173" t="e">
        <f>NA()</f>
        <v>#N/A</v>
      </c>
      <c r="H50" s="173" t="e">
        <f>NA()</f>
        <v>#N/A</v>
      </c>
      <c r="I50" s="173">
        <f>IF(ISNUMBER('実質公債費比率（分子）の構造'!M$53),'実質公債費比率（分子）の構造'!M$53,NA())</f>
        <v>721</v>
      </c>
      <c r="J50" s="173" t="e">
        <f>NA()</f>
        <v>#N/A</v>
      </c>
      <c r="K50" s="173" t="e">
        <f>NA()</f>
        <v>#N/A</v>
      </c>
      <c r="L50" s="173">
        <f>IF(ISNUMBER('実質公債費比率（分子）の構造'!N$53),'実質公債費比率（分子）の構造'!N$53,NA())</f>
        <v>696</v>
      </c>
      <c r="M50" s="173" t="e">
        <f>NA()</f>
        <v>#N/A</v>
      </c>
      <c r="N50" s="173" t="e">
        <f>NA()</f>
        <v>#N/A</v>
      </c>
      <c r="O50" s="173">
        <f>IF(ISNUMBER('実質公債費比率（分子）の構造'!O$53),'実質公債費比率（分子）の構造'!O$53,NA())</f>
        <v>717</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27704</v>
      </c>
      <c r="E56" s="172"/>
      <c r="F56" s="172"/>
      <c r="G56" s="172">
        <f>'将来負担比率（分子）の構造'!J$52</f>
        <v>26739</v>
      </c>
      <c r="H56" s="172"/>
      <c r="I56" s="172"/>
      <c r="J56" s="172">
        <f>'将来負担比率（分子）の構造'!K$52</f>
        <v>25981</v>
      </c>
      <c r="K56" s="172"/>
      <c r="L56" s="172"/>
      <c r="M56" s="172">
        <f>'将来負担比率（分子）の構造'!L$52</f>
        <v>25177</v>
      </c>
      <c r="N56" s="172"/>
      <c r="O56" s="172"/>
      <c r="P56" s="172">
        <f>'将来負担比率（分子）の構造'!M$52</f>
        <v>24421</v>
      </c>
    </row>
    <row r="57" spans="1:16">
      <c r="A57" s="172" t="s">
        <v>42</v>
      </c>
      <c r="B57" s="172"/>
      <c r="C57" s="172"/>
      <c r="D57" s="172">
        <f>'将来負担比率（分子）の構造'!I$51</f>
        <v>2683</v>
      </c>
      <c r="E57" s="172"/>
      <c r="F57" s="172"/>
      <c r="G57" s="172">
        <f>'将来負担比率（分子）の構造'!J$51</f>
        <v>2552</v>
      </c>
      <c r="H57" s="172"/>
      <c r="I57" s="172"/>
      <c r="J57" s="172">
        <f>'将来負担比率（分子）の構造'!K$51</f>
        <v>2626</v>
      </c>
      <c r="K57" s="172"/>
      <c r="L57" s="172"/>
      <c r="M57" s="172">
        <f>'将来負担比率（分子）の構造'!L$51</f>
        <v>2605</v>
      </c>
      <c r="N57" s="172"/>
      <c r="O57" s="172"/>
      <c r="P57" s="172">
        <f>'将来負担比率（分子）の構造'!M$51</f>
        <v>2546</v>
      </c>
    </row>
    <row r="58" spans="1:16">
      <c r="A58" s="172" t="s">
        <v>41</v>
      </c>
      <c r="B58" s="172"/>
      <c r="C58" s="172"/>
      <c r="D58" s="172">
        <f>'将来負担比率（分子）の構造'!I$50</f>
        <v>11948</v>
      </c>
      <c r="E58" s="172"/>
      <c r="F58" s="172"/>
      <c r="G58" s="172">
        <f>'将来負担比率（分子）の構造'!J$50</f>
        <v>9815</v>
      </c>
      <c r="H58" s="172"/>
      <c r="I58" s="172"/>
      <c r="J58" s="172">
        <f>'将来負担比率（分子）の構造'!K$50</f>
        <v>11417</v>
      </c>
      <c r="K58" s="172"/>
      <c r="L58" s="172"/>
      <c r="M58" s="172">
        <f>'将来負担比率（分子）の構造'!L$50</f>
        <v>12350</v>
      </c>
      <c r="N58" s="172"/>
      <c r="O58" s="172"/>
      <c r="P58" s="172">
        <f>'将来負担比率（分子）の構造'!M$50</f>
        <v>14904</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1484</v>
      </c>
      <c r="C62" s="172"/>
      <c r="D62" s="172"/>
      <c r="E62" s="172">
        <f>'将来負担比率（分子）の構造'!J$45</f>
        <v>1189</v>
      </c>
      <c r="F62" s="172"/>
      <c r="G62" s="172"/>
      <c r="H62" s="172">
        <f>'将来負担比率（分子）の構造'!K$45</f>
        <v>1108</v>
      </c>
      <c r="I62" s="172"/>
      <c r="J62" s="172"/>
      <c r="K62" s="172">
        <f>'将来負担比率（分子）の構造'!L$45</f>
        <v>793</v>
      </c>
      <c r="L62" s="172"/>
      <c r="M62" s="172"/>
      <c r="N62" s="172">
        <f>'将来負担比率（分子）の構造'!M$45</f>
        <v>538</v>
      </c>
      <c r="O62" s="172"/>
      <c r="P62" s="172"/>
    </row>
    <row r="63" spans="1:16">
      <c r="A63" s="172" t="s">
        <v>34</v>
      </c>
      <c r="B63" s="172">
        <f>'将来負担比率（分子）の構造'!I$44</f>
        <v>3141</v>
      </c>
      <c r="C63" s="172"/>
      <c r="D63" s="172"/>
      <c r="E63" s="172">
        <f>'将来負担比率（分子）の構造'!J$44</f>
        <v>2714</v>
      </c>
      <c r="F63" s="172"/>
      <c r="G63" s="172"/>
      <c r="H63" s="172">
        <f>'将来負担比率（分子）の構造'!K$44</f>
        <v>2177</v>
      </c>
      <c r="I63" s="172"/>
      <c r="J63" s="172"/>
      <c r="K63" s="172">
        <f>'将来負担比率（分子）の構造'!L$44</f>
        <v>1590</v>
      </c>
      <c r="L63" s="172"/>
      <c r="M63" s="172"/>
      <c r="N63" s="172">
        <f>'将来負担比率（分子）の構造'!M$44</f>
        <v>1080</v>
      </c>
      <c r="O63" s="172"/>
      <c r="P63" s="172"/>
    </row>
    <row r="64" spans="1:16">
      <c r="A64" s="172" t="s">
        <v>33</v>
      </c>
      <c r="B64" s="172">
        <f>'将来負担比率（分子）の構造'!I$43</f>
        <v>5771</v>
      </c>
      <c r="C64" s="172"/>
      <c r="D64" s="172"/>
      <c r="E64" s="172">
        <f>'将来負担比率（分子）の構造'!J$43</f>
        <v>5471</v>
      </c>
      <c r="F64" s="172"/>
      <c r="G64" s="172"/>
      <c r="H64" s="172">
        <f>'将来負担比率（分子）の構造'!K$43</f>
        <v>4912</v>
      </c>
      <c r="I64" s="172"/>
      <c r="J64" s="172"/>
      <c r="K64" s="172">
        <f>'将来負担比率（分子）の構造'!L$43</f>
        <v>4560</v>
      </c>
      <c r="L64" s="172"/>
      <c r="M64" s="172"/>
      <c r="N64" s="172">
        <f>'将来負担比率（分子）の構造'!M$43</f>
        <v>4197</v>
      </c>
      <c r="O64" s="172"/>
      <c r="P64" s="172"/>
    </row>
    <row r="65" spans="1:16">
      <c r="A65" s="172" t="s">
        <v>32</v>
      </c>
      <c r="B65" s="172">
        <f>'将来負担比率（分子）の構造'!I$42</f>
        <v>914</v>
      </c>
      <c r="C65" s="172"/>
      <c r="D65" s="172"/>
      <c r="E65" s="172">
        <f>'将来負担比率（分子）の構造'!J$42</f>
        <v>820</v>
      </c>
      <c r="F65" s="172"/>
      <c r="G65" s="172"/>
      <c r="H65" s="172">
        <f>'将来負担比率（分子）の構造'!K$42</f>
        <v>756</v>
      </c>
      <c r="I65" s="172"/>
      <c r="J65" s="172"/>
      <c r="K65" s="172">
        <f>'将来負担比率（分子）の構造'!L$42</f>
        <v>645</v>
      </c>
      <c r="L65" s="172"/>
      <c r="M65" s="172"/>
      <c r="N65" s="172">
        <f>'将来負担比率（分子）の構造'!M$42</f>
        <v>546</v>
      </c>
      <c r="O65" s="172"/>
      <c r="P65" s="172"/>
    </row>
    <row r="66" spans="1:16">
      <c r="A66" s="172" t="s">
        <v>31</v>
      </c>
      <c r="B66" s="172">
        <f>'将来負担比率（分子）の構造'!I$41</f>
        <v>26961</v>
      </c>
      <c r="C66" s="172"/>
      <c r="D66" s="172"/>
      <c r="E66" s="172">
        <f>'将来負担比率（分子）の構造'!J$41</f>
        <v>27676</v>
      </c>
      <c r="F66" s="172"/>
      <c r="G66" s="172"/>
      <c r="H66" s="172">
        <f>'将来負担比率（分子）の構造'!K$41</f>
        <v>26782</v>
      </c>
      <c r="I66" s="172"/>
      <c r="J66" s="172"/>
      <c r="K66" s="172">
        <f>'将来負担比率（分子）の構造'!L$41</f>
        <v>25791</v>
      </c>
      <c r="L66" s="172"/>
      <c r="M66" s="172"/>
      <c r="N66" s="172">
        <f>'将来負担比率（分子）の構造'!M$41</f>
        <v>24860</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1911</v>
      </c>
      <c r="C72" s="176">
        <f>基金残高に係る経年分析!G55</f>
        <v>2706</v>
      </c>
      <c r="D72" s="176">
        <f>基金残高に係る経年分析!H55</f>
        <v>3841</v>
      </c>
    </row>
    <row r="73" spans="1:16">
      <c r="A73" s="175" t="s">
        <v>78</v>
      </c>
      <c r="B73" s="176">
        <f>基金残高に係る経年分析!F56</f>
        <v>461</v>
      </c>
      <c r="C73" s="176">
        <f>基金残高に係る経年分析!G56</f>
        <v>462</v>
      </c>
      <c r="D73" s="176">
        <f>基金残高に係る経年分析!H56</f>
        <v>462</v>
      </c>
    </row>
    <row r="74" spans="1:16">
      <c r="A74" s="175" t="s">
        <v>79</v>
      </c>
      <c r="B74" s="176">
        <f>基金残高に係る経年分析!F57</f>
        <v>8471</v>
      </c>
      <c r="C74" s="176">
        <f>基金残高に係る経年分析!G57</f>
        <v>8647</v>
      </c>
      <c r="D74" s="176">
        <f>基金残高に係る経年分析!H57</f>
        <v>10071</v>
      </c>
    </row>
  </sheetData>
  <sheetProtection algorithmName="SHA-512" hashValue="Yh8SlEGGXXLCyFMcE1fGuervbE+1bnXw7W9fbwH2cl/Nzn5Z7uZxJrJWzyxFdH5Kz/0ps75FlsD+7LsuKC740Q==" saltValue="PcYpFwrq8B0Gv990uEil4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554</v>
      </c>
      <c r="DI1" s="747"/>
      <c r="DJ1" s="747"/>
      <c r="DK1" s="747"/>
      <c r="DL1" s="747"/>
      <c r="DM1" s="747"/>
      <c r="DN1" s="748"/>
      <c r="DO1" s="212"/>
      <c r="DP1" s="746" t="s">
        <v>555</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212</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213</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556</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c r="B4" s="687" t="s">
        <v>1</v>
      </c>
      <c r="C4" s="688"/>
      <c r="D4" s="688"/>
      <c r="E4" s="688"/>
      <c r="F4" s="688"/>
      <c r="G4" s="688"/>
      <c r="H4" s="688"/>
      <c r="I4" s="688"/>
      <c r="J4" s="688"/>
      <c r="K4" s="688"/>
      <c r="L4" s="688"/>
      <c r="M4" s="688"/>
      <c r="N4" s="688"/>
      <c r="O4" s="688"/>
      <c r="P4" s="688"/>
      <c r="Q4" s="689"/>
      <c r="R4" s="687" t="s">
        <v>214</v>
      </c>
      <c r="S4" s="688"/>
      <c r="T4" s="688"/>
      <c r="U4" s="688"/>
      <c r="V4" s="688"/>
      <c r="W4" s="688"/>
      <c r="X4" s="688"/>
      <c r="Y4" s="689"/>
      <c r="Z4" s="687" t="s">
        <v>215</v>
      </c>
      <c r="AA4" s="688"/>
      <c r="AB4" s="688"/>
      <c r="AC4" s="689"/>
      <c r="AD4" s="687" t="s">
        <v>216</v>
      </c>
      <c r="AE4" s="688"/>
      <c r="AF4" s="688"/>
      <c r="AG4" s="688"/>
      <c r="AH4" s="688"/>
      <c r="AI4" s="688"/>
      <c r="AJ4" s="688"/>
      <c r="AK4" s="689"/>
      <c r="AL4" s="687" t="s">
        <v>215</v>
      </c>
      <c r="AM4" s="688"/>
      <c r="AN4" s="688"/>
      <c r="AO4" s="689"/>
      <c r="AP4" s="743" t="s">
        <v>217</v>
      </c>
      <c r="AQ4" s="743"/>
      <c r="AR4" s="743"/>
      <c r="AS4" s="743"/>
      <c r="AT4" s="743"/>
      <c r="AU4" s="743"/>
      <c r="AV4" s="743"/>
      <c r="AW4" s="743"/>
      <c r="AX4" s="743"/>
      <c r="AY4" s="743"/>
      <c r="AZ4" s="743"/>
      <c r="BA4" s="743"/>
      <c r="BB4" s="743"/>
      <c r="BC4" s="743"/>
      <c r="BD4" s="743"/>
      <c r="BE4" s="743"/>
      <c r="BF4" s="743"/>
      <c r="BG4" s="743" t="s">
        <v>218</v>
      </c>
      <c r="BH4" s="743"/>
      <c r="BI4" s="743"/>
      <c r="BJ4" s="743"/>
      <c r="BK4" s="743"/>
      <c r="BL4" s="743"/>
      <c r="BM4" s="743"/>
      <c r="BN4" s="743"/>
      <c r="BO4" s="743" t="s">
        <v>215</v>
      </c>
      <c r="BP4" s="743"/>
      <c r="BQ4" s="743"/>
      <c r="BR4" s="743"/>
      <c r="BS4" s="743" t="s">
        <v>219</v>
      </c>
      <c r="BT4" s="743"/>
      <c r="BU4" s="743"/>
      <c r="BV4" s="743"/>
      <c r="BW4" s="743"/>
      <c r="BX4" s="743"/>
      <c r="BY4" s="743"/>
      <c r="BZ4" s="743"/>
      <c r="CA4" s="743"/>
      <c r="CB4" s="743"/>
      <c r="CD4" s="730" t="s">
        <v>557</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c r="B5" s="696" t="s">
        <v>220</v>
      </c>
      <c r="C5" s="697"/>
      <c r="D5" s="697"/>
      <c r="E5" s="697"/>
      <c r="F5" s="697"/>
      <c r="G5" s="697"/>
      <c r="H5" s="697"/>
      <c r="I5" s="697"/>
      <c r="J5" s="697"/>
      <c r="K5" s="697"/>
      <c r="L5" s="697"/>
      <c r="M5" s="697"/>
      <c r="N5" s="697"/>
      <c r="O5" s="697"/>
      <c r="P5" s="697"/>
      <c r="Q5" s="698"/>
      <c r="R5" s="681">
        <v>13713476</v>
      </c>
      <c r="S5" s="682"/>
      <c r="T5" s="682"/>
      <c r="U5" s="682"/>
      <c r="V5" s="682"/>
      <c r="W5" s="682"/>
      <c r="X5" s="682"/>
      <c r="Y5" s="725"/>
      <c r="Z5" s="744">
        <v>34.200000000000003</v>
      </c>
      <c r="AA5" s="744"/>
      <c r="AB5" s="744"/>
      <c r="AC5" s="744"/>
      <c r="AD5" s="745">
        <v>12769239</v>
      </c>
      <c r="AE5" s="745"/>
      <c r="AF5" s="745"/>
      <c r="AG5" s="745"/>
      <c r="AH5" s="745"/>
      <c r="AI5" s="745"/>
      <c r="AJ5" s="745"/>
      <c r="AK5" s="745"/>
      <c r="AL5" s="726">
        <v>63.6</v>
      </c>
      <c r="AM5" s="701"/>
      <c r="AN5" s="701"/>
      <c r="AO5" s="727"/>
      <c r="AP5" s="696" t="s">
        <v>221</v>
      </c>
      <c r="AQ5" s="697"/>
      <c r="AR5" s="697"/>
      <c r="AS5" s="697"/>
      <c r="AT5" s="697"/>
      <c r="AU5" s="697"/>
      <c r="AV5" s="697"/>
      <c r="AW5" s="697"/>
      <c r="AX5" s="697"/>
      <c r="AY5" s="697"/>
      <c r="AZ5" s="697"/>
      <c r="BA5" s="697"/>
      <c r="BB5" s="697"/>
      <c r="BC5" s="697"/>
      <c r="BD5" s="697"/>
      <c r="BE5" s="697"/>
      <c r="BF5" s="698"/>
      <c r="BG5" s="628">
        <v>12766169</v>
      </c>
      <c r="BH5" s="629"/>
      <c r="BI5" s="629"/>
      <c r="BJ5" s="629"/>
      <c r="BK5" s="629"/>
      <c r="BL5" s="629"/>
      <c r="BM5" s="629"/>
      <c r="BN5" s="630"/>
      <c r="BO5" s="655">
        <v>93.1</v>
      </c>
      <c r="BP5" s="655"/>
      <c r="BQ5" s="655"/>
      <c r="BR5" s="655"/>
      <c r="BS5" s="656">
        <v>194062</v>
      </c>
      <c r="BT5" s="656"/>
      <c r="BU5" s="656"/>
      <c r="BV5" s="656"/>
      <c r="BW5" s="656"/>
      <c r="BX5" s="656"/>
      <c r="BY5" s="656"/>
      <c r="BZ5" s="656"/>
      <c r="CA5" s="656"/>
      <c r="CB5" s="714"/>
      <c r="CD5" s="730" t="s">
        <v>217</v>
      </c>
      <c r="CE5" s="731"/>
      <c r="CF5" s="731"/>
      <c r="CG5" s="731"/>
      <c r="CH5" s="731"/>
      <c r="CI5" s="731"/>
      <c r="CJ5" s="731"/>
      <c r="CK5" s="731"/>
      <c r="CL5" s="731"/>
      <c r="CM5" s="731"/>
      <c r="CN5" s="731"/>
      <c r="CO5" s="731"/>
      <c r="CP5" s="731"/>
      <c r="CQ5" s="732"/>
      <c r="CR5" s="730" t="s">
        <v>222</v>
      </c>
      <c r="CS5" s="731"/>
      <c r="CT5" s="731"/>
      <c r="CU5" s="731"/>
      <c r="CV5" s="731"/>
      <c r="CW5" s="731"/>
      <c r="CX5" s="731"/>
      <c r="CY5" s="732"/>
      <c r="CZ5" s="730" t="s">
        <v>215</v>
      </c>
      <c r="DA5" s="731"/>
      <c r="DB5" s="731"/>
      <c r="DC5" s="732"/>
      <c r="DD5" s="730" t="s">
        <v>223</v>
      </c>
      <c r="DE5" s="731"/>
      <c r="DF5" s="731"/>
      <c r="DG5" s="731"/>
      <c r="DH5" s="731"/>
      <c r="DI5" s="731"/>
      <c r="DJ5" s="731"/>
      <c r="DK5" s="731"/>
      <c r="DL5" s="731"/>
      <c r="DM5" s="731"/>
      <c r="DN5" s="731"/>
      <c r="DO5" s="731"/>
      <c r="DP5" s="732"/>
      <c r="DQ5" s="730" t="s">
        <v>224</v>
      </c>
      <c r="DR5" s="731"/>
      <c r="DS5" s="731"/>
      <c r="DT5" s="731"/>
      <c r="DU5" s="731"/>
      <c r="DV5" s="731"/>
      <c r="DW5" s="731"/>
      <c r="DX5" s="731"/>
      <c r="DY5" s="731"/>
      <c r="DZ5" s="731"/>
      <c r="EA5" s="731"/>
      <c r="EB5" s="731"/>
      <c r="EC5" s="732"/>
    </row>
    <row r="6" spans="2:143" ht="11.25" customHeight="1">
      <c r="B6" s="625" t="s">
        <v>558</v>
      </c>
      <c r="C6" s="626"/>
      <c r="D6" s="626"/>
      <c r="E6" s="626"/>
      <c r="F6" s="626"/>
      <c r="G6" s="626"/>
      <c r="H6" s="626"/>
      <c r="I6" s="626"/>
      <c r="J6" s="626"/>
      <c r="K6" s="626"/>
      <c r="L6" s="626"/>
      <c r="M6" s="626"/>
      <c r="N6" s="626"/>
      <c r="O6" s="626"/>
      <c r="P6" s="626"/>
      <c r="Q6" s="627"/>
      <c r="R6" s="628">
        <v>260808</v>
      </c>
      <c r="S6" s="629"/>
      <c r="T6" s="629"/>
      <c r="U6" s="629"/>
      <c r="V6" s="629"/>
      <c r="W6" s="629"/>
      <c r="X6" s="629"/>
      <c r="Y6" s="630"/>
      <c r="Z6" s="655">
        <v>0.7</v>
      </c>
      <c r="AA6" s="655"/>
      <c r="AB6" s="655"/>
      <c r="AC6" s="655"/>
      <c r="AD6" s="656">
        <v>260808</v>
      </c>
      <c r="AE6" s="656"/>
      <c r="AF6" s="656"/>
      <c r="AG6" s="656"/>
      <c r="AH6" s="656"/>
      <c r="AI6" s="656"/>
      <c r="AJ6" s="656"/>
      <c r="AK6" s="656"/>
      <c r="AL6" s="631">
        <v>1.3</v>
      </c>
      <c r="AM6" s="632"/>
      <c r="AN6" s="632"/>
      <c r="AO6" s="657"/>
      <c r="AP6" s="625" t="s">
        <v>559</v>
      </c>
      <c r="AQ6" s="626"/>
      <c r="AR6" s="626"/>
      <c r="AS6" s="626"/>
      <c r="AT6" s="626"/>
      <c r="AU6" s="626"/>
      <c r="AV6" s="626"/>
      <c r="AW6" s="626"/>
      <c r="AX6" s="626"/>
      <c r="AY6" s="626"/>
      <c r="AZ6" s="626"/>
      <c r="BA6" s="626"/>
      <c r="BB6" s="626"/>
      <c r="BC6" s="626"/>
      <c r="BD6" s="626"/>
      <c r="BE6" s="626"/>
      <c r="BF6" s="627"/>
      <c r="BG6" s="628">
        <v>12766169</v>
      </c>
      <c r="BH6" s="629"/>
      <c r="BI6" s="629"/>
      <c r="BJ6" s="629"/>
      <c r="BK6" s="629"/>
      <c r="BL6" s="629"/>
      <c r="BM6" s="629"/>
      <c r="BN6" s="630"/>
      <c r="BO6" s="655">
        <v>93.1</v>
      </c>
      <c r="BP6" s="655"/>
      <c r="BQ6" s="655"/>
      <c r="BR6" s="655"/>
      <c r="BS6" s="656">
        <v>194062</v>
      </c>
      <c r="BT6" s="656"/>
      <c r="BU6" s="656"/>
      <c r="BV6" s="656"/>
      <c r="BW6" s="656"/>
      <c r="BX6" s="656"/>
      <c r="BY6" s="656"/>
      <c r="BZ6" s="656"/>
      <c r="CA6" s="656"/>
      <c r="CB6" s="714"/>
      <c r="CD6" s="684" t="s">
        <v>225</v>
      </c>
      <c r="CE6" s="685"/>
      <c r="CF6" s="685"/>
      <c r="CG6" s="685"/>
      <c r="CH6" s="685"/>
      <c r="CI6" s="685"/>
      <c r="CJ6" s="685"/>
      <c r="CK6" s="685"/>
      <c r="CL6" s="685"/>
      <c r="CM6" s="685"/>
      <c r="CN6" s="685"/>
      <c r="CO6" s="685"/>
      <c r="CP6" s="685"/>
      <c r="CQ6" s="686"/>
      <c r="CR6" s="628">
        <v>266960</v>
      </c>
      <c r="CS6" s="629"/>
      <c r="CT6" s="629"/>
      <c r="CU6" s="629"/>
      <c r="CV6" s="629"/>
      <c r="CW6" s="629"/>
      <c r="CX6" s="629"/>
      <c r="CY6" s="630"/>
      <c r="CZ6" s="726">
        <v>0.7</v>
      </c>
      <c r="DA6" s="701"/>
      <c r="DB6" s="701"/>
      <c r="DC6" s="729"/>
      <c r="DD6" s="634" t="s">
        <v>342</v>
      </c>
      <c r="DE6" s="629"/>
      <c r="DF6" s="629"/>
      <c r="DG6" s="629"/>
      <c r="DH6" s="629"/>
      <c r="DI6" s="629"/>
      <c r="DJ6" s="629"/>
      <c r="DK6" s="629"/>
      <c r="DL6" s="629"/>
      <c r="DM6" s="629"/>
      <c r="DN6" s="629"/>
      <c r="DO6" s="629"/>
      <c r="DP6" s="630"/>
      <c r="DQ6" s="634">
        <v>266914</v>
      </c>
      <c r="DR6" s="629"/>
      <c r="DS6" s="629"/>
      <c r="DT6" s="629"/>
      <c r="DU6" s="629"/>
      <c r="DV6" s="629"/>
      <c r="DW6" s="629"/>
      <c r="DX6" s="629"/>
      <c r="DY6" s="629"/>
      <c r="DZ6" s="629"/>
      <c r="EA6" s="629"/>
      <c r="EB6" s="629"/>
      <c r="EC6" s="673"/>
    </row>
    <row r="7" spans="2:143" ht="11.25" customHeight="1">
      <c r="B7" s="625" t="s">
        <v>226</v>
      </c>
      <c r="C7" s="626"/>
      <c r="D7" s="626"/>
      <c r="E7" s="626"/>
      <c r="F7" s="626"/>
      <c r="G7" s="626"/>
      <c r="H7" s="626"/>
      <c r="I7" s="626"/>
      <c r="J7" s="626"/>
      <c r="K7" s="626"/>
      <c r="L7" s="626"/>
      <c r="M7" s="626"/>
      <c r="N7" s="626"/>
      <c r="O7" s="626"/>
      <c r="P7" s="626"/>
      <c r="Q7" s="627"/>
      <c r="R7" s="628">
        <v>7553</v>
      </c>
      <c r="S7" s="629"/>
      <c r="T7" s="629"/>
      <c r="U7" s="629"/>
      <c r="V7" s="629"/>
      <c r="W7" s="629"/>
      <c r="X7" s="629"/>
      <c r="Y7" s="630"/>
      <c r="Z7" s="655">
        <v>0</v>
      </c>
      <c r="AA7" s="655"/>
      <c r="AB7" s="655"/>
      <c r="AC7" s="655"/>
      <c r="AD7" s="656">
        <v>7553</v>
      </c>
      <c r="AE7" s="656"/>
      <c r="AF7" s="656"/>
      <c r="AG7" s="656"/>
      <c r="AH7" s="656"/>
      <c r="AI7" s="656"/>
      <c r="AJ7" s="656"/>
      <c r="AK7" s="656"/>
      <c r="AL7" s="631">
        <v>0</v>
      </c>
      <c r="AM7" s="632"/>
      <c r="AN7" s="632"/>
      <c r="AO7" s="657"/>
      <c r="AP7" s="625" t="s">
        <v>560</v>
      </c>
      <c r="AQ7" s="626"/>
      <c r="AR7" s="626"/>
      <c r="AS7" s="626"/>
      <c r="AT7" s="626"/>
      <c r="AU7" s="626"/>
      <c r="AV7" s="626"/>
      <c r="AW7" s="626"/>
      <c r="AX7" s="626"/>
      <c r="AY7" s="626"/>
      <c r="AZ7" s="626"/>
      <c r="BA7" s="626"/>
      <c r="BB7" s="626"/>
      <c r="BC7" s="626"/>
      <c r="BD7" s="626"/>
      <c r="BE7" s="626"/>
      <c r="BF7" s="627"/>
      <c r="BG7" s="628">
        <v>6338483</v>
      </c>
      <c r="BH7" s="629"/>
      <c r="BI7" s="629"/>
      <c r="BJ7" s="629"/>
      <c r="BK7" s="629"/>
      <c r="BL7" s="629"/>
      <c r="BM7" s="629"/>
      <c r="BN7" s="630"/>
      <c r="BO7" s="655">
        <v>46.2</v>
      </c>
      <c r="BP7" s="655"/>
      <c r="BQ7" s="655"/>
      <c r="BR7" s="655"/>
      <c r="BS7" s="656">
        <v>194062</v>
      </c>
      <c r="BT7" s="656"/>
      <c r="BU7" s="656"/>
      <c r="BV7" s="656"/>
      <c r="BW7" s="656"/>
      <c r="BX7" s="656"/>
      <c r="BY7" s="656"/>
      <c r="BZ7" s="656"/>
      <c r="CA7" s="656"/>
      <c r="CB7" s="714"/>
      <c r="CD7" s="665" t="s">
        <v>227</v>
      </c>
      <c r="CE7" s="666"/>
      <c r="CF7" s="666"/>
      <c r="CG7" s="666"/>
      <c r="CH7" s="666"/>
      <c r="CI7" s="666"/>
      <c r="CJ7" s="666"/>
      <c r="CK7" s="666"/>
      <c r="CL7" s="666"/>
      <c r="CM7" s="666"/>
      <c r="CN7" s="666"/>
      <c r="CO7" s="666"/>
      <c r="CP7" s="666"/>
      <c r="CQ7" s="667"/>
      <c r="CR7" s="628">
        <v>5024933</v>
      </c>
      <c r="CS7" s="629"/>
      <c r="CT7" s="629"/>
      <c r="CU7" s="629"/>
      <c r="CV7" s="629"/>
      <c r="CW7" s="629"/>
      <c r="CX7" s="629"/>
      <c r="CY7" s="630"/>
      <c r="CZ7" s="655">
        <v>13.1</v>
      </c>
      <c r="DA7" s="655"/>
      <c r="DB7" s="655"/>
      <c r="DC7" s="655"/>
      <c r="DD7" s="634">
        <v>18981</v>
      </c>
      <c r="DE7" s="629"/>
      <c r="DF7" s="629"/>
      <c r="DG7" s="629"/>
      <c r="DH7" s="629"/>
      <c r="DI7" s="629"/>
      <c r="DJ7" s="629"/>
      <c r="DK7" s="629"/>
      <c r="DL7" s="629"/>
      <c r="DM7" s="629"/>
      <c r="DN7" s="629"/>
      <c r="DO7" s="629"/>
      <c r="DP7" s="630"/>
      <c r="DQ7" s="634">
        <v>4644589</v>
      </c>
      <c r="DR7" s="629"/>
      <c r="DS7" s="629"/>
      <c r="DT7" s="629"/>
      <c r="DU7" s="629"/>
      <c r="DV7" s="629"/>
      <c r="DW7" s="629"/>
      <c r="DX7" s="629"/>
      <c r="DY7" s="629"/>
      <c r="DZ7" s="629"/>
      <c r="EA7" s="629"/>
      <c r="EB7" s="629"/>
      <c r="EC7" s="673"/>
    </row>
    <row r="8" spans="2:143" ht="11.25" customHeight="1">
      <c r="B8" s="625" t="s">
        <v>228</v>
      </c>
      <c r="C8" s="626"/>
      <c r="D8" s="626"/>
      <c r="E8" s="626"/>
      <c r="F8" s="626"/>
      <c r="G8" s="626"/>
      <c r="H8" s="626"/>
      <c r="I8" s="626"/>
      <c r="J8" s="626"/>
      <c r="K8" s="626"/>
      <c r="L8" s="626"/>
      <c r="M8" s="626"/>
      <c r="N8" s="626"/>
      <c r="O8" s="626"/>
      <c r="P8" s="626"/>
      <c r="Q8" s="627"/>
      <c r="R8" s="628">
        <v>76122</v>
      </c>
      <c r="S8" s="629"/>
      <c r="T8" s="629"/>
      <c r="U8" s="629"/>
      <c r="V8" s="629"/>
      <c r="W8" s="629"/>
      <c r="X8" s="629"/>
      <c r="Y8" s="630"/>
      <c r="Z8" s="655">
        <v>0.2</v>
      </c>
      <c r="AA8" s="655"/>
      <c r="AB8" s="655"/>
      <c r="AC8" s="655"/>
      <c r="AD8" s="656">
        <v>76122</v>
      </c>
      <c r="AE8" s="656"/>
      <c r="AF8" s="656"/>
      <c r="AG8" s="656"/>
      <c r="AH8" s="656"/>
      <c r="AI8" s="656"/>
      <c r="AJ8" s="656"/>
      <c r="AK8" s="656"/>
      <c r="AL8" s="631">
        <v>0.4</v>
      </c>
      <c r="AM8" s="632"/>
      <c r="AN8" s="632"/>
      <c r="AO8" s="657"/>
      <c r="AP8" s="625" t="s">
        <v>561</v>
      </c>
      <c r="AQ8" s="626"/>
      <c r="AR8" s="626"/>
      <c r="AS8" s="626"/>
      <c r="AT8" s="626"/>
      <c r="AU8" s="626"/>
      <c r="AV8" s="626"/>
      <c r="AW8" s="626"/>
      <c r="AX8" s="626"/>
      <c r="AY8" s="626"/>
      <c r="AZ8" s="626"/>
      <c r="BA8" s="626"/>
      <c r="BB8" s="626"/>
      <c r="BC8" s="626"/>
      <c r="BD8" s="626"/>
      <c r="BE8" s="626"/>
      <c r="BF8" s="627"/>
      <c r="BG8" s="628">
        <v>179707</v>
      </c>
      <c r="BH8" s="629"/>
      <c r="BI8" s="629"/>
      <c r="BJ8" s="629"/>
      <c r="BK8" s="629"/>
      <c r="BL8" s="629"/>
      <c r="BM8" s="629"/>
      <c r="BN8" s="630"/>
      <c r="BO8" s="655">
        <v>1.3</v>
      </c>
      <c r="BP8" s="655"/>
      <c r="BQ8" s="655"/>
      <c r="BR8" s="655"/>
      <c r="BS8" s="656" t="s">
        <v>342</v>
      </c>
      <c r="BT8" s="656"/>
      <c r="BU8" s="656"/>
      <c r="BV8" s="656"/>
      <c r="BW8" s="656"/>
      <c r="BX8" s="656"/>
      <c r="BY8" s="656"/>
      <c r="BZ8" s="656"/>
      <c r="CA8" s="656"/>
      <c r="CB8" s="714"/>
      <c r="CD8" s="665" t="s">
        <v>229</v>
      </c>
      <c r="CE8" s="666"/>
      <c r="CF8" s="666"/>
      <c r="CG8" s="666"/>
      <c r="CH8" s="666"/>
      <c r="CI8" s="666"/>
      <c r="CJ8" s="666"/>
      <c r="CK8" s="666"/>
      <c r="CL8" s="666"/>
      <c r="CM8" s="666"/>
      <c r="CN8" s="666"/>
      <c r="CO8" s="666"/>
      <c r="CP8" s="666"/>
      <c r="CQ8" s="667"/>
      <c r="CR8" s="628">
        <v>19244087</v>
      </c>
      <c r="CS8" s="629"/>
      <c r="CT8" s="629"/>
      <c r="CU8" s="629"/>
      <c r="CV8" s="629"/>
      <c r="CW8" s="629"/>
      <c r="CX8" s="629"/>
      <c r="CY8" s="630"/>
      <c r="CZ8" s="655">
        <v>50.3</v>
      </c>
      <c r="DA8" s="655"/>
      <c r="DB8" s="655"/>
      <c r="DC8" s="655"/>
      <c r="DD8" s="634">
        <v>36363</v>
      </c>
      <c r="DE8" s="629"/>
      <c r="DF8" s="629"/>
      <c r="DG8" s="629"/>
      <c r="DH8" s="629"/>
      <c r="DI8" s="629"/>
      <c r="DJ8" s="629"/>
      <c r="DK8" s="629"/>
      <c r="DL8" s="629"/>
      <c r="DM8" s="629"/>
      <c r="DN8" s="629"/>
      <c r="DO8" s="629"/>
      <c r="DP8" s="630"/>
      <c r="DQ8" s="634">
        <v>7003064</v>
      </c>
      <c r="DR8" s="629"/>
      <c r="DS8" s="629"/>
      <c r="DT8" s="629"/>
      <c r="DU8" s="629"/>
      <c r="DV8" s="629"/>
      <c r="DW8" s="629"/>
      <c r="DX8" s="629"/>
      <c r="DY8" s="629"/>
      <c r="DZ8" s="629"/>
      <c r="EA8" s="629"/>
      <c r="EB8" s="629"/>
      <c r="EC8" s="673"/>
    </row>
    <row r="9" spans="2:143" ht="11.25" customHeight="1">
      <c r="B9" s="625" t="s">
        <v>230</v>
      </c>
      <c r="C9" s="626"/>
      <c r="D9" s="626"/>
      <c r="E9" s="626"/>
      <c r="F9" s="626"/>
      <c r="G9" s="626"/>
      <c r="H9" s="626"/>
      <c r="I9" s="626"/>
      <c r="J9" s="626"/>
      <c r="K9" s="626"/>
      <c r="L9" s="626"/>
      <c r="M9" s="626"/>
      <c r="N9" s="626"/>
      <c r="O9" s="626"/>
      <c r="P9" s="626"/>
      <c r="Q9" s="627"/>
      <c r="R9" s="628">
        <v>88838</v>
      </c>
      <c r="S9" s="629"/>
      <c r="T9" s="629"/>
      <c r="U9" s="629"/>
      <c r="V9" s="629"/>
      <c r="W9" s="629"/>
      <c r="X9" s="629"/>
      <c r="Y9" s="630"/>
      <c r="Z9" s="655">
        <v>0.2</v>
      </c>
      <c r="AA9" s="655"/>
      <c r="AB9" s="655"/>
      <c r="AC9" s="655"/>
      <c r="AD9" s="656">
        <v>88838</v>
      </c>
      <c r="AE9" s="656"/>
      <c r="AF9" s="656"/>
      <c r="AG9" s="656"/>
      <c r="AH9" s="656"/>
      <c r="AI9" s="656"/>
      <c r="AJ9" s="656"/>
      <c r="AK9" s="656"/>
      <c r="AL9" s="631">
        <v>0.4</v>
      </c>
      <c r="AM9" s="632"/>
      <c r="AN9" s="632"/>
      <c r="AO9" s="657"/>
      <c r="AP9" s="625" t="s">
        <v>562</v>
      </c>
      <c r="AQ9" s="626"/>
      <c r="AR9" s="626"/>
      <c r="AS9" s="626"/>
      <c r="AT9" s="626"/>
      <c r="AU9" s="626"/>
      <c r="AV9" s="626"/>
      <c r="AW9" s="626"/>
      <c r="AX9" s="626"/>
      <c r="AY9" s="626"/>
      <c r="AZ9" s="626"/>
      <c r="BA9" s="626"/>
      <c r="BB9" s="626"/>
      <c r="BC9" s="626"/>
      <c r="BD9" s="626"/>
      <c r="BE9" s="626"/>
      <c r="BF9" s="627"/>
      <c r="BG9" s="628">
        <v>5335405</v>
      </c>
      <c r="BH9" s="629"/>
      <c r="BI9" s="629"/>
      <c r="BJ9" s="629"/>
      <c r="BK9" s="629"/>
      <c r="BL9" s="629"/>
      <c r="BM9" s="629"/>
      <c r="BN9" s="630"/>
      <c r="BO9" s="655">
        <v>38.9</v>
      </c>
      <c r="BP9" s="655"/>
      <c r="BQ9" s="655"/>
      <c r="BR9" s="655"/>
      <c r="BS9" s="656" t="s">
        <v>563</v>
      </c>
      <c r="BT9" s="656"/>
      <c r="BU9" s="656"/>
      <c r="BV9" s="656"/>
      <c r="BW9" s="656"/>
      <c r="BX9" s="656"/>
      <c r="BY9" s="656"/>
      <c r="BZ9" s="656"/>
      <c r="CA9" s="656"/>
      <c r="CB9" s="714"/>
      <c r="CD9" s="665" t="s">
        <v>231</v>
      </c>
      <c r="CE9" s="666"/>
      <c r="CF9" s="666"/>
      <c r="CG9" s="666"/>
      <c r="CH9" s="666"/>
      <c r="CI9" s="666"/>
      <c r="CJ9" s="666"/>
      <c r="CK9" s="666"/>
      <c r="CL9" s="666"/>
      <c r="CM9" s="666"/>
      <c r="CN9" s="666"/>
      <c r="CO9" s="666"/>
      <c r="CP9" s="666"/>
      <c r="CQ9" s="667"/>
      <c r="CR9" s="628">
        <v>3591875</v>
      </c>
      <c r="CS9" s="629"/>
      <c r="CT9" s="629"/>
      <c r="CU9" s="629"/>
      <c r="CV9" s="629"/>
      <c r="CW9" s="629"/>
      <c r="CX9" s="629"/>
      <c r="CY9" s="630"/>
      <c r="CZ9" s="655">
        <v>9.4</v>
      </c>
      <c r="DA9" s="655"/>
      <c r="DB9" s="655"/>
      <c r="DC9" s="655"/>
      <c r="DD9" s="634">
        <v>7162</v>
      </c>
      <c r="DE9" s="629"/>
      <c r="DF9" s="629"/>
      <c r="DG9" s="629"/>
      <c r="DH9" s="629"/>
      <c r="DI9" s="629"/>
      <c r="DJ9" s="629"/>
      <c r="DK9" s="629"/>
      <c r="DL9" s="629"/>
      <c r="DM9" s="629"/>
      <c r="DN9" s="629"/>
      <c r="DO9" s="629"/>
      <c r="DP9" s="630"/>
      <c r="DQ9" s="634">
        <v>2516008</v>
      </c>
      <c r="DR9" s="629"/>
      <c r="DS9" s="629"/>
      <c r="DT9" s="629"/>
      <c r="DU9" s="629"/>
      <c r="DV9" s="629"/>
      <c r="DW9" s="629"/>
      <c r="DX9" s="629"/>
      <c r="DY9" s="629"/>
      <c r="DZ9" s="629"/>
      <c r="EA9" s="629"/>
      <c r="EB9" s="629"/>
      <c r="EC9" s="673"/>
    </row>
    <row r="10" spans="2:143" ht="11.25" customHeight="1">
      <c r="B10" s="625" t="s">
        <v>564</v>
      </c>
      <c r="C10" s="626"/>
      <c r="D10" s="626"/>
      <c r="E10" s="626"/>
      <c r="F10" s="626"/>
      <c r="G10" s="626"/>
      <c r="H10" s="626"/>
      <c r="I10" s="626"/>
      <c r="J10" s="626"/>
      <c r="K10" s="626"/>
      <c r="L10" s="626"/>
      <c r="M10" s="626"/>
      <c r="N10" s="626"/>
      <c r="O10" s="626"/>
      <c r="P10" s="626"/>
      <c r="Q10" s="627"/>
      <c r="R10" s="628" t="s">
        <v>563</v>
      </c>
      <c r="S10" s="629"/>
      <c r="T10" s="629"/>
      <c r="U10" s="629"/>
      <c r="V10" s="629"/>
      <c r="W10" s="629"/>
      <c r="X10" s="629"/>
      <c r="Y10" s="630"/>
      <c r="Z10" s="655" t="s">
        <v>342</v>
      </c>
      <c r="AA10" s="655"/>
      <c r="AB10" s="655"/>
      <c r="AC10" s="655"/>
      <c r="AD10" s="656" t="s">
        <v>563</v>
      </c>
      <c r="AE10" s="656"/>
      <c r="AF10" s="656"/>
      <c r="AG10" s="656"/>
      <c r="AH10" s="656"/>
      <c r="AI10" s="656"/>
      <c r="AJ10" s="656"/>
      <c r="AK10" s="656"/>
      <c r="AL10" s="631" t="s">
        <v>565</v>
      </c>
      <c r="AM10" s="632"/>
      <c r="AN10" s="632"/>
      <c r="AO10" s="657"/>
      <c r="AP10" s="625" t="s">
        <v>566</v>
      </c>
      <c r="AQ10" s="626"/>
      <c r="AR10" s="626"/>
      <c r="AS10" s="626"/>
      <c r="AT10" s="626"/>
      <c r="AU10" s="626"/>
      <c r="AV10" s="626"/>
      <c r="AW10" s="626"/>
      <c r="AX10" s="626"/>
      <c r="AY10" s="626"/>
      <c r="AZ10" s="626"/>
      <c r="BA10" s="626"/>
      <c r="BB10" s="626"/>
      <c r="BC10" s="626"/>
      <c r="BD10" s="626"/>
      <c r="BE10" s="626"/>
      <c r="BF10" s="627"/>
      <c r="BG10" s="628">
        <v>328950</v>
      </c>
      <c r="BH10" s="629"/>
      <c r="BI10" s="629"/>
      <c r="BJ10" s="629"/>
      <c r="BK10" s="629"/>
      <c r="BL10" s="629"/>
      <c r="BM10" s="629"/>
      <c r="BN10" s="630"/>
      <c r="BO10" s="655">
        <v>2.4</v>
      </c>
      <c r="BP10" s="655"/>
      <c r="BQ10" s="655"/>
      <c r="BR10" s="655"/>
      <c r="BS10" s="656">
        <v>53807</v>
      </c>
      <c r="BT10" s="656"/>
      <c r="BU10" s="656"/>
      <c r="BV10" s="656"/>
      <c r="BW10" s="656"/>
      <c r="BX10" s="656"/>
      <c r="BY10" s="656"/>
      <c r="BZ10" s="656"/>
      <c r="CA10" s="656"/>
      <c r="CB10" s="714"/>
      <c r="CD10" s="665" t="s">
        <v>232</v>
      </c>
      <c r="CE10" s="666"/>
      <c r="CF10" s="666"/>
      <c r="CG10" s="666"/>
      <c r="CH10" s="666"/>
      <c r="CI10" s="666"/>
      <c r="CJ10" s="666"/>
      <c r="CK10" s="666"/>
      <c r="CL10" s="666"/>
      <c r="CM10" s="666"/>
      <c r="CN10" s="666"/>
      <c r="CO10" s="666"/>
      <c r="CP10" s="666"/>
      <c r="CQ10" s="667"/>
      <c r="CR10" s="628">
        <v>137543</v>
      </c>
      <c r="CS10" s="629"/>
      <c r="CT10" s="629"/>
      <c r="CU10" s="629"/>
      <c r="CV10" s="629"/>
      <c r="CW10" s="629"/>
      <c r="CX10" s="629"/>
      <c r="CY10" s="630"/>
      <c r="CZ10" s="655">
        <v>0.4</v>
      </c>
      <c r="DA10" s="655"/>
      <c r="DB10" s="655"/>
      <c r="DC10" s="655"/>
      <c r="DD10" s="634" t="s">
        <v>342</v>
      </c>
      <c r="DE10" s="629"/>
      <c r="DF10" s="629"/>
      <c r="DG10" s="629"/>
      <c r="DH10" s="629"/>
      <c r="DI10" s="629"/>
      <c r="DJ10" s="629"/>
      <c r="DK10" s="629"/>
      <c r="DL10" s="629"/>
      <c r="DM10" s="629"/>
      <c r="DN10" s="629"/>
      <c r="DO10" s="629"/>
      <c r="DP10" s="630"/>
      <c r="DQ10" s="634">
        <v>86310</v>
      </c>
      <c r="DR10" s="629"/>
      <c r="DS10" s="629"/>
      <c r="DT10" s="629"/>
      <c r="DU10" s="629"/>
      <c r="DV10" s="629"/>
      <c r="DW10" s="629"/>
      <c r="DX10" s="629"/>
      <c r="DY10" s="629"/>
      <c r="DZ10" s="629"/>
      <c r="EA10" s="629"/>
      <c r="EB10" s="629"/>
      <c r="EC10" s="673"/>
    </row>
    <row r="11" spans="2:143" ht="11.25" customHeight="1">
      <c r="B11" s="625" t="s">
        <v>233</v>
      </c>
      <c r="C11" s="626"/>
      <c r="D11" s="626"/>
      <c r="E11" s="626"/>
      <c r="F11" s="626"/>
      <c r="G11" s="626"/>
      <c r="H11" s="626"/>
      <c r="I11" s="626"/>
      <c r="J11" s="626"/>
      <c r="K11" s="626"/>
      <c r="L11" s="626"/>
      <c r="M11" s="626"/>
      <c r="N11" s="626"/>
      <c r="O11" s="626"/>
      <c r="P11" s="626"/>
      <c r="Q11" s="627"/>
      <c r="R11" s="628">
        <v>2264472</v>
      </c>
      <c r="S11" s="629"/>
      <c r="T11" s="629"/>
      <c r="U11" s="629"/>
      <c r="V11" s="629"/>
      <c r="W11" s="629"/>
      <c r="X11" s="629"/>
      <c r="Y11" s="630"/>
      <c r="Z11" s="631">
        <v>5.6</v>
      </c>
      <c r="AA11" s="632"/>
      <c r="AB11" s="632"/>
      <c r="AC11" s="633"/>
      <c r="AD11" s="634">
        <v>2264472</v>
      </c>
      <c r="AE11" s="629"/>
      <c r="AF11" s="629"/>
      <c r="AG11" s="629"/>
      <c r="AH11" s="629"/>
      <c r="AI11" s="629"/>
      <c r="AJ11" s="629"/>
      <c r="AK11" s="630"/>
      <c r="AL11" s="631">
        <v>11.3</v>
      </c>
      <c r="AM11" s="632"/>
      <c r="AN11" s="632"/>
      <c r="AO11" s="657"/>
      <c r="AP11" s="625" t="s">
        <v>567</v>
      </c>
      <c r="AQ11" s="626"/>
      <c r="AR11" s="626"/>
      <c r="AS11" s="626"/>
      <c r="AT11" s="626"/>
      <c r="AU11" s="626"/>
      <c r="AV11" s="626"/>
      <c r="AW11" s="626"/>
      <c r="AX11" s="626"/>
      <c r="AY11" s="626"/>
      <c r="AZ11" s="626"/>
      <c r="BA11" s="626"/>
      <c r="BB11" s="626"/>
      <c r="BC11" s="626"/>
      <c r="BD11" s="626"/>
      <c r="BE11" s="626"/>
      <c r="BF11" s="627"/>
      <c r="BG11" s="628">
        <v>494421</v>
      </c>
      <c r="BH11" s="629"/>
      <c r="BI11" s="629"/>
      <c r="BJ11" s="629"/>
      <c r="BK11" s="629"/>
      <c r="BL11" s="629"/>
      <c r="BM11" s="629"/>
      <c r="BN11" s="630"/>
      <c r="BO11" s="655">
        <v>3.6</v>
      </c>
      <c r="BP11" s="655"/>
      <c r="BQ11" s="655"/>
      <c r="BR11" s="655"/>
      <c r="BS11" s="656">
        <v>140255</v>
      </c>
      <c r="BT11" s="656"/>
      <c r="BU11" s="656"/>
      <c r="BV11" s="656"/>
      <c r="BW11" s="656"/>
      <c r="BX11" s="656"/>
      <c r="BY11" s="656"/>
      <c r="BZ11" s="656"/>
      <c r="CA11" s="656"/>
      <c r="CB11" s="714"/>
      <c r="CD11" s="665" t="s">
        <v>234</v>
      </c>
      <c r="CE11" s="666"/>
      <c r="CF11" s="666"/>
      <c r="CG11" s="666"/>
      <c r="CH11" s="666"/>
      <c r="CI11" s="666"/>
      <c r="CJ11" s="666"/>
      <c r="CK11" s="666"/>
      <c r="CL11" s="666"/>
      <c r="CM11" s="666"/>
      <c r="CN11" s="666"/>
      <c r="CO11" s="666"/>
      <c r="CP11" s="666"/>
      <c r="CQ11" s="667"/>
      <c r="CR11" s="628">
        <v>431776</v>
      </c>
      <c r="CS11" s="629"/>
      <c r="CT11" s="629"/>
      <c r="CU11" s="629"/>
      <c r="CV11" s="629"/>
      <c r="CW11" s="629"/>
      <c r="CX11" s="629"/>
      <c r="CY11" s="630"/>
      <c r="CZ11" s="655">
        <v>1.1000000000000001</v>
      </c>
      <c r="DA11" s="655"/>
      <c r="DB11" s="655"/>
      <c r="DC11" s="655"/>
      <c r="DD11" s="634">
        <v>20704</v>
      </c>
      <c r="DE11" s="629"/>
      <c r="DF11" s="629"/>
      <c r="DG11" s="629"/>
      <c r="DH11" s="629"/>
      <c r="DI11" s="629"/>
      <c r="DJ11" s="629"/>
      <c r="DK11" s="629"/>
      <c r="DL11" s="629"/>
      <c r="DM11" s="629"/>
      <c r="DN11" s="629"/>
      <c r="DO11" s="629"/>
      <c r="DP11" s="630"/>
      <c r="DQ11" s="634">
        <v>345197</v>
      </c>
      <c r="DR11" s="629"/>
      <c r="DS11" s="629"/>
      <c r="DT11" s="629"/>
      <c r="DU11" s="629"/>
      <c r="DV11" s="629"/>
      <c r="DW11" s="629"/>
      <c r="DX11" s="629"/>
      <c r="DY11" s="629"/>
      <c r="DZ11" s="629"/>
      <c r="EA11" s="629"/>
      <c r="EB11" s="629"/>
      <c r="EC11" s="673"/>
    </row>
    <row r="12" spans="2:143" ht="11.25" customHeight="1">
      <c r="B12" s="625" t="s">
        <v>235</v>
      </c>
      <c r="C12" s="626"/>
      <c r="D12" s="626"/>
      <c r="E12" s="626"/>
      <c r="F12" s="626"/>
      <c r="G12" s="626"/>
      <c r="H12" s="626"/>
      <c r="I12" s="626"/>
      <c r="J12" s="626"/>
      <c r="K12" s="626"/>
      <c r="L12" s="626"/>
      <c r="M12" s="626"/>
      <c r="N12" s="626"/>
      <c r="O12" s="626"/>
      <c r="P12" s="626"/>
      <c r="Q12" s="627"/>
      <c r="R12" s="628">
        <v>51345</v>
      </c>
      <c r="S12" s="629"/>
      <c r="T12" s="629"/>
      <c r="U12" s="629"/>
      <c r="V12" s="629"/>
      <c r="W12" s="629"/>
      <c r="X12" s="629"/>
      <c r="Y12" s="630"/>
      <c r="Z12" s="655">
        <v>0.1</v>
      </c>
      <c r="AA12" s="655"/>
      <c r="AB12" s="655"/>
      <c r="AC12" s="655"/>
      <c r="AD12" s="656">
        <v>51345</v>
      </c>
      <c r="AE12" s="656"/>
      <c r="AF12" s="656"/>
      <c r="AG12" s="656"/>
      <c r="AH12" s="656"/>
      <c r="AI12" s="656"/>
      <c r="AJ12" s="656"/>
      <c r="AK12" s="656"/>
      <c r="AL12" s="631">
        <v>0.3</v>
      </c>
      <c r="AM12" s="632"/>
      <c r="AN12" s="632"/>
      <c r="AO12" s="657"/>
      <c r="AP12" s="625" t="s">
        <v>568</v>
      </c>
      <c r="AQ12" s="626"/>
      <c r="AR12" s="626"/>
      <c r="AS12" s="626"/>
      <c r="AT12" s="626"/>
      <c r="AU12" s="626"/>
      <c r="AV12" s="626"/>
      <c r="AW12" s="626"/>
      <c r="AX12" s="626"/>
      <c r="AY12" s="626"/>
      <c r="AZ12" s="626"/>
      <c r="BA12" s="626"/>
      <c r="BB12" s="626"/>
      <c r="BC12" s="626"/>
      <c r="BD12" s="626"/>
      <c r="BE12" s="626"/>
      <c r="BF12" s="627"/>
      <c r="BG12" s="628">
        <v>5581291</v>
      </c>
      <c r="BH12" s="629"/>
      <c r="BI12" s="629"/>
      <c r="BJ12" s="629"/>
      <c r="BK12" s="629"/>
      <c r="BL12" s="629"/>
      <c r="BM12" s="629"/>
      <c r="BN12" s="630"/>
      <c r="BO12" s="655">
        <v>40.700000000000003</v>
      </c>
      <c r="BP12" s="655"/>
      <c r="BQ12" s="655"/>
      <c r="BR12" s="655"/>
      <c r="BS12" s="656" t="s">
        <v>565</v>
      </c>
      <c r="BT12" s="656"/>
      <c r="BU12" s="656"/>
      <c r="BV12" s="656"/>
      <c r="BW12" s="656"/>
      <c r="BX12" s="656"/>
      <c r="BY12" s="656"/>
      <c r="BZ12" s="656"/>
      <c r="CA12" s="656"/>
      <c r="CB12" s="714"/>
      <c r="CD12" s="665" t="s">
        <v>236</v>
      </c>
      <c r="CE12" s="666"/>
      <c r="CF12" s="666"/>
      <c r="CG12" s="666"/>
      <c r="CH12" s="666"/>
      <c r="CI12" s="666"/>
      <c r="CJ12" s="666"/>
      <c r="CK12" s="666"/>
      <c r="CL12" s="666"/>
      <c r="CM12" s="666"/>
      <c r="CN12" s="666"/>
      <c r="CO12" s="666"/>
      <c r="CP12" s="666"/>
      <c r="CQ12" s="667"/>
      <c r="CR12" s="628">
        <v>750672</v>
      </c>
      <c r="CS12" s="629"/>
      <c r="CT12" s="629"/>
      <c r="CU12" s="629"/>
      <c r="CV12" s="629"/>
      <c r="CW12" s="629"/>
      <c r="CX12" s="629"/>
      <c r="CY12" s="630"/>
      <c r="CZ12" s="655">
        <v>2</v>
      </c>
      <c r="DA12" s="655"/>
      <c r="DB12" s="655"/>
      <c r="DC12" s="655"/>
      <c r="DD12" s="634">
        <v>9528</v>
      </c>
      <c r="DE12" s="629"/>
      <c r="DF12" s="629"/>
      <c r="DG12" s="629"/>
      <c r="DH12" s="629"/>
      <c r="DI12" s="629"/>
      <c r="DJ12" s="629"/>
      <c r="DK12" s="629"/>
      <c r="DL12" s="629"/>
      <c r="DM12" s="629"/>
      <c r="DN12" s="629"/>
      <c r="DO12" s="629"/>
      <c r="DP12" s="630"/>
      <c r="DQ12" s="634">
        <v>460234</v>
      </c>
      <c r="DR12" s="629"/>
      <c r="DS12" s="629"/>
      <c r="DT12" s="629"/>
      <c r="DU12" s="629"/>
      <c r="DV12" s="629"/>
      <c r="DW12" s="629"/>
      <c r="DX12" s="629"/>
      <c r="DY12" s="629"/>
      <c r="DZ12" s="629"/>
      <c r="EA12" s="629"/>
      <c r="EB12" s="629"/>
      <c r="EC12" s="673"/>
    </row>
    <row r="13" spans="2:143" ht="11.25" customHeight="1">
      <c r="B13" s="625" t="s">
        <v>237</v>
      </c>
      <c r="C13" s="626"/>
      <c r="D13" s="626"/>
      <c r="E13" s="626"/>
      <c r="F13" s="626"/>
      <c r="G13" s="626"/>
      <c r="H13" s="626"/>
      <c r="I13" s="626"/>
      <c r="J13" s="626"/>
      <c r="K13" s="626"/>
      <c r="L13" s="626"/>
      <c r="M13" s="626"/>
      <c r="N13" s="626"/>
      <c r="O13" s="626"/>
      <c r="P13" s="626"/>
      <c r="Q13" s="627"/>
      <c r="R13" s="628" t="s">
        <v>563</v>
      </c>
      <c r="S13" s="629"/>
      <c r="T13" s="629"/>
      <c r="U13" s="629"/>
      <c r="V13" s="629"/>
      <c r="W13" s="629"/>
      <c r="X13" s="629"/>
      <c r="Y13" s="630"/>
      <c r="Z13" s="655" t="s">
        <v>563</v>
      </c>
      <c r="AA13" s="655"/>
      <c r="AB13" s="655"/>
      <c r="AC13" s="655"/>
      <c r="AD13" s="656" t="s">
        <v>342</v>
      </c>
      <c r="AE13" s="656"/>
      <c r="AF13" s="656"/>
      <c r="AG13" s="656"/>
      <c r="AH13" s="656"/>
      <c r="AI13" s="656"/>
      <c r="AJ13" s="656"/>
      <c r="AK13" s="656"/>
      <c r="AL13" s="631" t="s">
        <v>342</v>
      </c>
      <c r="AM13" s="632"/>
      <c r="AN13" s="632"/>
      <c r="AO13" s="657"/>
      <c r="AP13" s="625" t="s">
        <v>569</v>
      </c>
      <c r="AQ13" s="626"/>
      <c r="AR13" s="626"/>
      <c r="AS13" s="626"/>
      <c r="AT13" s="626"/>
      <c r="AU13" s="626"/>
      <c r="AV13" s="626"/>
      <c r="AW13" s="626"/>
      <c r="AX13" s="626"/>
      <c r="AY13" s="626"/>
      <c r="AZ13" s="626"/>
      <c r="BA13" s="626"/>
      <c r="BB13" s="626"/>
      <c r="BC13" s="626"/>
      <c r="BD13" s="626"/>
      <c r="BE13" s="626"/>
      <c r="BF13" s="627"/>
      <c r="BG13" s="628">
        <v>5570508</v>
      </c>
      <c r="BH13" s="629"/>
      <c r="BI13" s="629"/>
      <c r="BJ13" s="629"/>
      <c r="BK13" s="629"/>
      <c r="BL13" s="629"/>
      <c r="BM13" s="629"/>
      <c r="BN13" s="630"/>
      <c r="BO13" s="655">
        <v>40.6</v>
      </c>
      <c r="BP13" s="655"/>
      <c r="BQ13" s="655"/>
      <c r="BR13" s="655"/>
      <c r="BS13" s="656" t="s">
        <v>563</v>
      </c>
      <c r="BT13" s="656"/>
      <c r="BU13" s="656"/>
      <c r="BV13" s="656"/>
      <c r="BW13" s="656"/>
      <c r="BX13" s="656"/>
      <c r="BY13" s="656"/>
      <c r="BZ13" s="656"/>
      <c r="CA13" s="656"/>
      <c r="CB13" s="714"/>
      <c r="CD13" s="665" t="s">
        <v>238</v>
      </c>
      <c r="CE13" s="666"/>
      <c r="CF13" s="666"/>
      <c r="CG13" s="666"/>
      <c r="CH13" s="666"/>
      <c r="CI13" s="666"/>
      <c r="CJ13" s="666"/>
      <c r="CK13" s="666"/>
      <c r="CL13" s="666"/>
      <c r="CM13" s="666"/>
      <c r="CN13" s="666"/>
      <c r="CO13" s="666"/>
      <c r="CP13" s="666"/>
      <c r="CQ13" s="667"/>
      <c r="CR13" s="628">
        <v>2120320</v>
      </c>
      <c r="CS13" s="629"/>
      <c r="CT13" s="629"/>
      <c r="CU13" s="629"/>
      <c r="CV13" s="629"/>
      <c r="CW13" s="629"/>
      <c r="CX13" s="629"/>
      <c r="CY13" s="630"/>
      <c r="CZ13" s="655">
        <v>5.5</v>
      </c>
      <c r="DA13" s="655"/>
      <c r="DB13" s="655"/>
      <c r="DC13" s="655"/>
      <c r="DD13" s="634">
        <v>1108556</v>
      </c>
      <c r="DE13" s="629"/>
      <c r="DF13" s="629"/>
      <c r="DG13" s="629"/>
      <c r="DH13" s="629"/>
      <c r="DI13" s="629"/>
      <c r="DJ13" s="629"/>
      <c r="DK13" s="629"/>
      <c r="DL13" s="629"/>
      <c r="DM13" s="629"/>
      <c r="DN13" s="629"/>
      <c r="DO13" s="629"/>
      <c r="DP13" s="630"/>
      <c r="DQ13" s="634">
        <v>1555209</v>
      </c>
      <c r="DR13" s="629"/>
      <c r="DS13" s="629"/>
      <c r="DT13" s="629"/>
      <c r="DU13" s="629"/>
      <c r="DV13" s="629"/>
      <c r="DW13" s="629"/>
      <c r="DX13" s="629"/>
      <c r="DY13" s="629"/>
      <c r="DZ13" s="629"/>
      <c r="EA13" s="629"/>
      <c r="EB13" s="629"/>
      <c r="EC13" s="673"/>
    </row>
    <row r="14" spans="2:143" ht="11.25" customHeight="1">
      <c r="B14" s="625" t="s">
        <v>239</v>
      </c>
      <c r="C14" s="626"/>
      <c r="D14" s="626"/>
      <c r="E14" s="626"/>
      <c r="F14" s="626"/>
      <c r="G14" s="626"/>
      <c r="H14" s="626"/>
      <c r="I14" s="626"/>
      <c r="J14" s="626"/>
      <c r="K14" s="626"/>
      <c r="L14" s="626"/>
      <c r="M14" s="626"/>
      <c r="N14" s="626"/>
      <c r="O14" s="626"/>
      <c r="P14" s="626"/>
      <c r="Q14" s="627"/>
      <c r="R14" s="628" t="s">
        <v>563</v>
      </c>
      <c r="S14" s="629"/>
      <c r="T14" s="629"/>
      <c r="U14" s="629"/>
      <c r="V14" s="629"/>
      <c r="W14" s="629"/>
      <c r="X14" s="629"/>
      <c r="Y14" s="630"/>
      <c r="Z14" s="655" t="s">
        <v>563</v>
      </c>
      <c r="AA14" s="655"/>
      <c r="AB14" s="655"/>
      <c r="AC14" s="655"/>
      <c r="AD14" s="656" t="s">
        <v>565</v>
      </c>
      <c r="AE14" s="656"/>
      <c r="AF14" s="656"/>
      <c r="AG14" s="656"/>
      <c r="AH14" s="656"/>
      <c r="AI14" s="656"/>
      <c r="AJ14" s="656"/>
      <c r="AK14" s="656"/>
      <c r="AL14" s="631" t="s">
        <v>342</v>
      </c>
      <c r="AM14" s="632"/>
      <c r="AN14" s="632"/>
      <c r="AO14" s="657"/>
      <c r="AP14" s="625" t="s">
        <v>570</v>
      </c>
      <c r="AQ14" s="626"/>
      <c r="AR14" s="626"/>
      <c r="AS14" s="626"/>
      <c r="AT14" s="626"/>
      <c r="AU14" s="626"/>
      <c r="AV14" s="626"/>
      <c r="AW14" s="626"/>
      <c r="AX14" s="626"/>
      <c r="AY14" s="626"/>
      <c r="AZ14" s="626"/>
      <c r="BA14" s="626"/>
      <c r="BB14" s="626"/>
      <c r="BC14" s="626"/>
      <c r="BD14" s="626"/>
      <c r="BE14" s="626"/>
      <c r="BF14" s="627"/>
      <c r="BG14" s="628">
        <v>235443</v>
      </c>
      <c r="BH14" s="629"/>
      <c r="BI14" s="629"/>
      <c r="BJ14" s="629"/>
      <c r="BK14" s="629"/>
      <c r="BL14" s="629"/>
      <c r="BM14" s="629"/>
      <c r="BN14" s="630"/>
      <c r="BO14" s="655">
        <v>1.7</v>
      </c>
      <c r="BP14" s="655"/>
      <c r="BQ14" s="655"/>
      <c r="BR14" s="655"/>
      <c r="BS14" s="656" t="s">
        <v>563</v>
      </c>
      <c r="BT14" s="656"/>
      <c r="BU14" s="656"/>
      <c r="BV14" s="656"/>
      <c r="BW14" s="656"/>
      <c r="BX14" s="656"/>
      <c r="BY14" s="656"/>
      <c r="BZ14" s="656"/>
      <c r="CA14" s="656"/>
      <c r="CB14" s="714"/>
      <c r="CD14" s="665" t="s">
        <v>240</v>
      </c>
      <c r="CE14" s="666"/>
      <c r="CF14" s="666"/>
      <c r="CG14" s="666"/>
      <c r="CH14" s="666"/>
      <c r="CI14" s="666"/>
      <c r="CJ14" s="666"/>
      <c r="CK14" s="666"/>
      <c r="CL14" s="666"/>
      <c r="CM14" s="666"/>
      <c r="CN14" s="666"/>
      <c r="CO14" s="666"/>
      <c r="CP14" s="666"/>
      <c r="CQ14" s="667"/>
      <c r="CR14" s="628">
        <v>1133652</v>
      </c>
      <c r="CS14" s="629"/>
      <c r="CT14" s="629"/>
      <c r="CU14" s="629"/>
      <c r="CV14" s="629"/>
      <c r="CW14" s="629"/>
      <c r="CX14" s="629"/>
      <c r="CY14" s="630"/>
      <c r="CZ14" s="655">
        <v>3</v>
      </c>
      <c r="DA14" s="655"/>
      <c r="DB14" s="655"/>
      <c r="DC14" s="655"/>
      <c r="DD14" s="634">
        <v>64932</v>
      </c>
      <c r="DE14" s="629"/>
      <c r="DF14" s="629"/>
      <c r="DG14" s="629"/>
      <c r="DH14" s="629"/>
      <c r="DI14" s="629"/>
      <c r="DJ14" s="629"/>
      <c r="DK14" s="629"/>
      <c r="DL14" s="629"/>
      <c r="DM14" s="629"/>
      <c r="DN14" s="629"/>
      <c r="DO14" s="629"/>
      <c r="DP14" s="630"/>
      <c r="DQ14" s="634">
        <v>1106108</v>
      </c>
      <c r="DR14" s="629"/>
      <c r="DS14" s="629"/>
      <c r="DT14" s="629"/>
      <c r="DU14" s="629"/>
      <c r="DV14" s="629"/>
      <c r="DW14" s="629"/>
      <c r="DX14" s="629"/>
      <c r="DY14" s="629"/>
      <c r="DZ14" s="629"/>
      <c r="EA14" s="629"/>
      <c r="EB14" s="629"/>
      <c r="EC14" s="673"/>
    </row>
    <row r="15" spans="2:143" ht="11.25" customHeight="1">
      <c r="B15" s="625" t="s">
        <v>241</v>
      </c>
      <c r="C15" s="626"/>
      <c r="D15" s="626"/>
      <c r="E15" s="626"/>
      <c r="F15" s="626"/>
      <c r="G15" s="626"/>
      <c r="H15" s="626"/>
      <c r="I15" s="626"/>
      <c r="J15" s="626"/>
      <c r="K15" s="626"/>
      <c r="L15" s="626"/>
      <c r="M15" s="626"/>
      <c r="N15" s="626"/>
      <c r="O15" s="626"/>
      <c r="P15" s="626"/>
      <c r="Q15" s="627"/>
      <c r="R15" s="628" t="s">
        <v>342</v>
      </c>
      <c r="S15" s="629"/>
      <c r="T15" s="629"/>
      <c r="U15" s="629"/>
      <c r="V15" s="629"/>
      <c r="W15" s="629"/>
      <c r="X15" s="629"/>
      <c r="Y15" s="630"/>
      <c r="Z15" s="655" t="s">
        <v>342</v>
      </c>
      <c r="AA15" s="655"/>
      <c r="AB15" s="655"/>
      <c r="AC15" s="655"/>
      <c r="AD15" s="656" t="s">
        <v>565</v>
      </c>
      <c r="AE15" s="656"/>
      <c r="AF15" s="656"/>
      <c r="AG15" s="656"/>
      <c r="AH15" s="656"/>
      <c r="AI15" s="656"/>
      <c r="AJ15" s="656"/>
      <c r="AK15" s="656"/>
      <c r="AL15" s="631" t="s">
        <v>565</v>
      </c>
      <c r="AM15" s="632"/>
      <c r="AN15" s="632"/>
      <c r="AO15" s="657"/>
      <c r="AP15" s="625" t="s">
        <v>571</v>
      </c>
      <c r="AQ15" s="626"/>
      <c r="AR15" s="626"/>
      <c r="AS15" s="626"/>
      <c r="AT15" s="626"/>
      <c r="AU15" s="626"/>
      <c r="AV15" s="626"/>
      <c r="AW15" s="626"/>
      <c r="AX15" s="626"/>
      <c r="AY15" s="626"/>
      <c r="AZ15" s="626"/>
      <c r="BA15" s="626"/>
      <c r="BB15" s="626"/>
      <c r="BC15" s="626"/>
      <c r="BD15" s="626"/>
      <c r="BE15" s="626"/>
      <c r="BF15" s="627"/>
      <c r="BG15" s="628">
        <v>610952</v>
      </c>
      <c r="BH15" s="629"/>
      <c r="BI15" s="629"/>
      <c r="BJ15" s="629"/>
      <c r="BK15" s="629"/>
      <c r="BL15" s="629"/>
      <c r="BM15" s="629"/>
      <c r="BN15" s="630"/>
      <c r="BO15" s="655">
        <v>4.5</v>
      </c>
      <c r="BP15" s="655"/>
      <c r="BQ15" s="655"/>
      <c r="BR15" s="655"/>
      <c r="BS15" s="656" t="s">
        <v>563</v>
      </c>
      <c r="BT15" s="656"/>
      <c r="BU15" s="656"/>
      <c r="BV15" s="656"/>
      <c r="BW15" s="656"/>
      <c r="BX15" s="656"/>
      <c r="BY15" s="656"/>
      <c r="BZ15" s="656"/>
      <c r="CA15" s="656"/>
      <c r="CB15" s="714"/>
      <c r="CD15" s="665" t="s">
        <v>242</v>
      </c>
      <c r="CE15" s="666"/>
      <c r="CF15" s="666"/>
      <c r="CG15" s="666"/>
      <c r="CH15" s="666"/>
      <c r="CI15" s="666"/>
      <c r="CJ15" s="666"/>
      <c r="CK15" s="666"/>
      <c r="CL15" s="666"/>
      <c r="CM15" s="666"/>
      <c r="CN15" s="666"/>
      <c r="CO15" s="666"/>
      <c r="CP15" s="666"/>
      <c r="CQ15" s="667"/>
      <c r="CR15" s="628">
        <v>2841357</v>
      </c>
      <c r="CS15" s="629"/>
      <c r="CT15" s="629"/>
      <c r="CU15" s="629"/>
      <c r="CV15" s="629"/>
      <c r="CW15" s="629"/>
      <c r="CX15" s="629"/>
      <c r="CY15" s="630"/>
      <c r="CZ15" s="655">
        <v>7.4</v>
      </c>
      <c r="DA15" s="655"/>
      <c r="DB15" s="655"/>
      <c r="DC15" s="655"/>
      <c r="DD15" s="634">
        <v>232568</v>
      </c>
      <c r="DE15" s="629"/>
      <c r="DF15" s="629"/>
      <c r="DG15" s="629"/>
      <c r="DH15" s="629"/>
      <c r="DI15" s="629"/>
      <c r="DJ15" s="629"/>
      <c r="DK15" s="629"/>
      <c r="DL15" s="629"/>
      <c r="DM15" s="629"/>
      <c r="DN15" s="629"/>
      <c r="DO15" s="629"/>
      <c r="DP15" s="630"/>
      <c r="DQ15" s="634">
        <v>2361701</v>
      </c>
      <c r="DR15" s="629"/>
      <c r="DS15" s="629"/>
      <c r="DT15" s="629"/>
      <c r="DU15" s="629"/>
      <c r="DV15" s="629"/>
      <c r="DW15" s="629"/>
      <c r="DX15" s="629"/>
      <c r="DY15" s="629"/>
      <c r="DZ15" s="629"/>
      <c r="EA15" s="629"/>
      <c r="EB15" s="629"/>
      <c r="EC15" s="673"/>
    </row>
    <row r="16" spans="2:143" ht="11.25" customHeight="1">
      <c r="B16" s="625" t="s">
        <v>572</v>
      </c>
      <c r="C16" s="626"/>
      <c r="D16" s="626"/>
      <c r="E16" s="626"/>
      <c r="F16" s="626"/>
      <c r="G16" s="626"/>
      <c r="H16" s="626"/>
      <c r="I16" s="626"/>
      <c r="J16" s="626"/>
      <c r="K16" s="626"/>
      <c r="L16" s="626"/>
      <c r="M16" s="626"/>
      <c r="N16" s="626"/>
      <c r="O16" s="626"/>
      <c r="P16" s="626"/>
      <c r="Q16" s="627"/>
      <c r="R16" s="628">
        <v>31178</v>
      </c>
      <c r="S16" s="629"/>
      <c r="T16" s="629"/>
      <c r="U16" s="629"/>
      <c r="V16" s="629"/>
      <c r="W16" s="629"/>
      <c r="X16" s="629"/>
      <c r="Y16" s="630"/>
      <c r="Z16" s="655">
        <v>0.1</v>
      </c>
      <c r="AA16" s="655"/>
      <c r="AB16" s="655"/>
      <c r="AC16" s="655"/>
      <c r="AD16" s="656">
        <v>31178</v>
      </c>
      <c r="AE16" s="656"/>
      <c r="AF16" s="656"/>
      <c r="AG16" s="656"/>
      <c r="AH16" s="656"/>
      <c r="AI16" s="656"/>
      <c r="AJ16" s="656"/>
      <c r="AK16" s="656"/>
      <c r="AL16" s="631">
        <v>0.2</v>
      </c>
      <c r="AM16" s="632"/>
      <c r="AN16" s="632"/>
      <c r="AO16" s="657"/>
      <c r="AP16" s="625" t="s">
        <v>573</v>
      </c>
      <c r="AQ16" s="626"/>
      <c r="AR16" s="626"/>
      <c r="AS16" s="626"/>
      <c r="AT16" s="626"/>
      <c r="AU16" s="626"/>
      <c r="AV16" s="626"/>
      <c r="AW16" s="626"/>
      <c r="AX16" s="626"/>
      <c r="AY16" s="626"/>
      <c r="AZ16" s="626"/>
      <c r="BA16" s="626"/>
      <c r="BB16" s="626"/>
      <c r="BC16" s="626"/>
      <c r="BD16" s="626"/>
      <c r="BE16" s="626"/>
      <c r="BF16" s="627"/>
      <c r="BG16" s="628" t="s">
        <v>342</v>
      </c>
      <c r="BH16" s="629"/>
      <c r="BI16" s="629"/>
      <c r="BJ16" s="629"/>
      <c r="BK16" s="629"/>
      <c r="BL16" s="629"/>
      <c r="BM16" s="629"/>
      <c r="BN16" s="630"/>
      <c r="BO16" s="655" t="s">
        <v>563</v>
      </c>
      <c r="BP16" s="655"/>
      <c r="BQ16" s="655"/>
      <c r="BR16" s="655"/>
      <c r="BS16" s="656" t="s">
        <v>342</v>
      </c>
      <c r="BT16" s="656"/>
      <c r="BU16" s="656"/>
      <c r="BV16" s="656"/>
      <c r="BW16" s="656"/>
      <c r="BX16" s="656"/>
      <c r="BY16" s="656"/>
      <c r="BZ16" s="656"/>
      <c r="CA16" s="656"/>
      <c r="CB16" s="714"/>
      <c r="CD16" s="665" t="s">
        <v>243</v>
      </c>
      <c r="CE16" s="666"/>
      <c r="CF16" s="666"/>
      <c r="CG16" s="666"/>
      <c r="CH16" s="666"/>
      <c r="CI16" s="666"/>
      <c r="CJ16" s="666"/>
      <c r="CK16" s="666"/>
      <c r="CL16" s="666"/>
      <c r="CM16" s="666"/>
      <c r="CN16" s="666"/>
      <c r="CO16" s="666"/>
      <c r="CP16" s="666"/>
      <c r="CQ16" s="667"/>
      <c r="CR16" s="628">
        <v>199784</v>
      </c>
      <c r="CS16" s="629"/>
      <c r="CT16" s="629"/>
      <c r="CU16" s="629"/>
      <c r="CV16" s="629"/>
      <c r="CW16" s="629"/>
      <c r="CX16" s="629"/>
      <c r="CY16" s="630"/>
      <c r="CZ16" s="655">
        <v>0.5</v>
      </c>
      <c r="DA16" s="655"/>
      <c r="DB16" s="655"/>
      <c r="DC16" s="655"/>
      <c r="DD16" s="634" t="s">
        <v>565</v>
      </c>
      <c r="DE16" s="629"/>
      <c r="DF16" s="629"/>
      <c r="DG16" s="629"/>
      <c r="DH16" s="629"/>
      <c r="DI16" s="629"/>
      <c r="DJ16" s="629"/>
      <c r="DK16" s="629"/>
      <c r="DL16" s="629"/>
      <c r="DM16" s="629"/>
      <c r="DN16" s="629"/>
      <c r="DO16" s="629"/>
      <c r="DP16" s="630"/>
      <c r="DQ16" s="634">
        <v>155366</v>
      </c>
      <c r="DR16" s="629"/>
      <c r="DS16" s="629"/>
      <c r="DT16" s="629"/>
      <c r="DU16" s="629"/>
      <c r="DV16" s="629"/>
      <c r="DW16" s="629"/>
      <c r="DX16" s="629"/>
      <c r="DY16" s="629"/>
      <c r="DZ16" s="629"/>
      <c r="EA16" s="629"/>
      <c r="EB16" s="629"/>
      <c r="EC16" s="673"/>
    </row>
    <row r="17" spans="2:133" ht="11.25" customHeight="1">
      <c r="B17" s="625" t="s">
        <v>574</v>
      </c>
      <c r="C17" s="626"/>
      <c r="D17" s="626"/>
      <c r="E17" s="626"/>
      <c r="F17" s="626"/>
      <c r="G17" s="626"/>
      <c r="H17" s="626"/>
      <c r="I17" s="626"/>
      <c r="J17" s="626"/>
      <c r="K17" s="626"/>
      <c r="L17" s="626"/>
      <c r="M17" s="626"/>
      <c r="N17" s="626"/>
      <c r="O17" s="626"/>
      <c r="P17" s="626"/>
      <c r="Q17" s="627"/>
      <c r="R17" s="628">
        <v>144855</v>
      </c>
      <c r="S17" s="629"/>
      <c r="T17" s="629"/>
      <c r="U17" s="629"/>
      <c r="V17" s="629"/>
      <c r="W17" s="629"/>
      <c r="X17" s="629"/>
      <c r="Y17" s="630"/>
      <c r="Z17" s="655">
        <v>0.4</v>
      </c>
      <c r="AA17" s="655"/>
      <c r="AB17" s="655"/>
      <c r="AC17" s="655"/>
      <c r="AD17" s="656">
        <v>144855</v>
      </c>
      <c r="AE17" s="656"/>
      <c r="AF17" s="656"/>
      <c r="AG17" s="656"/>
      <c r="AH17" s="656"/>
      <c r="AI17" s="656"/>
      <c r="AJ17" s="656"/>
      <c r="AK17" s="656"/>
      <c r="AL17" s="631">
        <v>0.7</v>
      </c>
      <c r="AM17" s="632"/>
      <c r="AN17" s="632"/>
      <c r="AO17" s="657"/>
      <c r="AP17" s="625" t="s">
        <v>575</v>
      </c>
      <c r="AQ17" s="626"/>
      <c r="AR17" s="626"/>
      <c r="AS17" s="626"/>
      <c r="AT17" s="626"/>
      <c r="AU17" s="626"/>
      <c r="AV17" s="626"/>
      <c r="AW17" s="626"/>
      <c r="AX17" s="626"/>
      <c r="AY17" s="626"/>
      <c r="AZ17" s="626"/>
      <c r="BA17" s="626"/>
      <c r="BB17" s="626"/>
      <c r="BC17" s="626"/>
      <c r="BD17" s="626"/>
      <c r="BE17" s="626"/>
      <c r="BF17" s="627"/>
      <c r="BG17" s="628" t="s">
        <v>342</v>
      </c>
      <c r="BH17" s="629"/>
      <c r="BI17" s="629"/>
      <c r="BJ17" s="629"/>
      <c r="BK17" s="629"/>
      <c r="BL17" s="629"/>
      <c r="BM17" s="629"/>
      <c r="BN17" s="630"/>
      <c r="BO17" s="655" t="s">
        <v>563</v>
      </c>
      <c r="BP17" s="655"/>
      <c r="BQ17" s="655"/>
      <c r="BR17" s="655"/>
      <c r="BS17" s="656" t="s">
        <v>565</v>
      </c>
      <c r="BT17" s="656"/>
      <c r="BU17" s="656"/>
      <c r="BV17" s="656"/>
      <c r="BW17" s="656"/>
      <c r="BX17" s="656"/>
      <c r="BY17" s="656"/>
      <c r="BZ17" s="656"/>
      <c r="CA17" s="656"/>
      <c r="CB17" s="714"/>
      <c r="CD17" s="665" t="s">
        <v>244</v>
      </c>
      <c r="CE17" s="666"/>
      <c r="CF17" s="666"/>
      <c r="CG17" s="666"/>
      <c r="CH17" s="666"/>
      <c r="CI17" s="666"/>
      <c r="CJ17" s="666"/>
      <c r="CK17" s="666"/>
      <c r="CL17" s="666"/>
      <c r="CM17" s="666"/>
      <c r="CN17" s="666"/>
      <c r="CO17" s="666"/>
      <c r="CP17" s="666"/>
      <c r="CQ17" s="667"/>
      <c r="CR17" s="628">
        <v>2488590</v>
      </c>
      <c r="CS17" s="629"/>
      <c r="CT17" s="629"/>
      <c r="CU17" s="629"/>
      <c r="CV17" s="629"/>
      <c r="CW17" s="629"/>
      <c r="CX17" s="629"/>
      <c r="CY17" s="630"/>
      <c r="CZ17" s="655">
        <v>6.5</v>
      </c>
      <c r="DA17" s="655"/>
      <c r="DB17" s="655"/>
      <c r="DC17" s="655"/>
      <c r="DD17" s="634" t="s">
        <v>342</v>
      </c>
      <c r="DE17" s="629"/>
      <c r="DF17" s="629"/>
      <c r="DG17" s="629"/>
      <c r="DH17" s="629"/>
      <c r="DI17" s="629"/>
      <c r="DJ17" s="629"/>
      <c r="DK17" s="629"/>
      <c r="DL17" s="629"/>
      <c r="DM17" s="629"/>
      <c r="DN17" s="629"/>
      <c r="DO17" s="629"/>
      <c r="DP17" s="630"/>
      <c r="DQ17" s="634">
        <v>2449769</v>
      </c>
      <c r="DR17" s="629"/>
      <c r="DS17" s="629"/>
      <c r="DT17" s="629"/>
      <c r="DU17" s="629"/>
      <c r="DV17" s="629"/>
      <c r="DW17" s="629"/>
      <c r="DX17" s="629"/>
      <c r="DY17" s="629"/>
      <c r="DZ17" s="629"/>
      <c r="EA17" s="629"/>
      <c r="EB17" s="629"/>
      <c r="EC17" s="673"/>
    </row>
    <row r="18" spans="2:133" ht="11.25" customHeight="1">
      <c r="B18" s="625" t="s">
        <v>245</v>
      </c>
      <c r="C18" s="626"/>
      <c r="D18" s="626"/>
      <c r="E18" s="626"/>
      <c r="F18" s="626"/>
      <c r="G18" s="626"/>
      <c r="H18" s="626"/>
      <c r="I18" s="626"/>
      <c r="J18" s="626"/>
      <c r="K18" s="626"/>
      <c r="L18" s="626"/>
      <c r="M18" s="626"/>
      <c r="N18" s="626"/>
      <c r="O18" s="626"/>
      <c r="P18" s="626"/>
      <c r="Q18" s="627"/>
      <c r="R18" s="628">
        <v>228531</v>
      </c>
      <c r="S18" s="629"/>
      <c r="T18" s="629"/>
      <c r="U18" s="629"/>
      <c r="V18" s="629"/>
      <c r="W18" s="629"/>
      <c r="X18" s="629"/>
      <c r="Y18" s="630"/>
      <c r="Z18" s="655">
        <v>0.6</v>
      </c>
      <c r="AA18" s="655"/>
      <c r="AB18" s="655"/>
      <c r="AC18" s="655"/>
      <c r="AD18" s="656">
        <v>216620</v>
      </c>
      <c r="AE18" s="656"/>
      <c r="AF18" s="656"/>
      <c r="AG18" s="656"/>
      <c r="AH18" s="656"/>
      <c r="AI18" s="656"/>
      <c r="AJ18" s="656"/>
      <c r="AK18" s="656"/>
      <c r="AL18" s="631">
        <v>1.1000000238418579</v>
      </c>
      <c r="AM18" s="632"/>
      <c r="AN18" s="632"/>
      <c r="AO18" s="657"/>
      <c r="AP18" s="625" t="s">
        <v>576</v>
      </c>
      <c r="AQ18" s="626"/>
      <c r="AR18" s="626"/>
      <c r="AS18" s="626"/>
      <c r="AT18" s="626"/>
      <c r="AU18" s="626"/>
      <c r="AV18" s="626"/>
      <c r="AW18" s="626"/>
      <c r="AX18" s="626"/>
      <c r="AY18" s="626"/>
      <c r="AZ18" s="626"/>
      <c r="BA18" s="626"/>
      <c r="BB18" s="626"/>
      <c r="BC18" s="626"/>
      <c r="BD18" s="626"/>
      <c r="BE18" s="626"/>
      <c r="BF18" s="627"/>
      <c r="BG18" s="628" t="s">
        <v>565</v>
      </c>
      <c r="BH18" s="629"/>
      <c r="BI18" s="629"/>
      <c r="BJ18" s="629"/>
      <c r="BK18" s="629"/>
      <c r="BL18" s="629"/>
      <c r="BM18" s="629"/>
      <c r="BN18" s="630"/>
      <c r="BO18" s="655" t="s">
        <v>342</v>
      </c>
      <c r="BP18" s="655"/>
      <c r="BQ18" s="655"/>
      <c r="BR18" s="655"/>
      <c r="BS18" s="656" t="s">
        <v>563</v>
      </c>
      <c r="BT18" s="656"/>
      <c r="BU18" s="656"/>
      <c r="BV18" s="656"/>
      <c r="BW18" s="656"/>
      <c r="BX18" s="656"/>
      <c r="BY18" s="656"/>
      <c r="BZ18" s="656"/>
      <c r="CA18" s="656"/>
      <c r="CB18" s="714"/>
      <c r="CD18" s="665" t="s">
        <v>246</v>
      </c>
      <c r="CE18" s="666"/>
      <c r="CF18" s="666"/>
      <c r="CG18" s="666"/>
      <c r="CH18" s="666"/>
      <c r="CI18" s="666"/>
      <c r="CJ18" s="666"/>
      <c r="CK18" s="666"/>
      <c r="CL18" s="666"/>
      <c r="CM18" s="666"/>
      <c r="CN18" s="666"/>
      <c r="CO18" s="666"/>
      <c r="CP18" s="666"/>
      <c r="CQ18" s="667"/>
      <c r="CR18" s="628" t="s">
        <v>342</v>
      </c>
      <c r="CS18" s="629"/>
      <c r="CT18" s="629"/>
      <c r="CU18" s="629"/>
      <c r="CV18" s="629"/>
      <c r="CW18" s="629"/>
      <c r="CX18" s="629"/>
      <c r="CY18" s="630"/>
      <c r="CZ18" s="655" t="s">
        <v>565</v>
      </c>
      <c r="DA18" s="655"/>
      <c r="DB18" s="655"/>
      <c r="DC18" s="655"/>
      <c r="DD18" s="634" t="s">
        <v>565</v>
      </c>
      <c r="DE18" s="629"/>
      <c r="DF18" s="629"/>
      <c r="DG18" s="629"/>
      <c r="DH18" s="629"/>
      <c r="DI18" s="629"/>
      <c r="DJ18" s="629"/>
      <c r="DK18" s="629"/>
      <c r="DL18" s="629"/>
      <c r="DM18" s="629"/>
      <c r="DN18" s="629"/>
      <c r="DO18" s="629"/>
      <c r="DP18" s="630"/>
      <c r="DQ18" s="634" t="s">
        <v>563</v>
      </c>
      <c r="DR18" s="629"/>
      <c r="DS18" s="629"/>
      <c r="DT18" s="629"/>
      <c r="DU18" s="629"/>
      <c r="DV18" s="629"/>
      <c r="DW18" s="629"/>
      <c r="DX18" s="629"/>
      <c r="DY18" s="629"/>
      <c r="DZ18" s="629"/>
      <c r="EA18" s="629"/>
      <c r="EB18" s="629"/>
      <c r="EC18" s="673"/>
    </row>
    <row r="19" spans="2:133" ht="11.25" customHeight="1">
      <c r="B19" s="625" t="s">
        <v>577</v>
      </c>
      <c r="C19" s="626"/>
      <c r="D19" s="626"/>
      <c r="E19" s="626"/>
      <c r="F19" s="626"/>
      <c r="G19" s="626"/>
      <c r="H19" s="626"/>
      <c r="I19" s="626"/>
      <c r="J19" s="626"/>
      <c r="K19" s="626"/>
      <c r="L19" s="626"/>
      <c r="M19" s="626"/>
      <c r="N19" s="626"/>
      <c r="O19" s="626"/>
      <c r="P19" s="626"/>
      <c r="Q19" s="627"/>
      <c r="R19" s="628">
        <v>116278</v>
      </c>
      <c r="S19" s="629"/>
      <c r="T19" s="629"/>
      <c r="U19" s="629"/>
      <c r="V19" s="629"/>
      <c r="W19" s="629"/>
      <c r="X19" s="629"/>
      <c r="Y19" s="630"/>
      <c r="Z19" s="655">
        <v>0.3</v>
      </c>
      <c r="AA19" s="655"/>
      <c r="AB19" s="655"/>
      <c r="AC19" s="655"/>
      <c r="AD19" s="656">
        <v>116278</v>
      </c>
      <c r="AE19" s="656"/>
      <c r="AF19" s="656"/>
      <c r="AG19" s="656"/>
      <c r="AH19" s="656"/>
      <c r="AI19" s="656"/>
      <c r="AJ19" s="656"/>
      <c r="AK19" s="656"/>
      <c r="AL19" s="631">
        <v>0.6</v>
      </c>
      <c r="AM19" s="632"/>
      <c r="AN19" s="632"/>
      <c r="AO19" s="657"/>
      <c r="AP19" s="625" t="s">
        <v>247</v>
      </c>
      <c r="AQ19" s="626"/>
      <c r="AR19" s="626"/>
      <c r="AS19" s="626"/>
      <c r="AT19" s="626"/>
      <c r="AU19" s="626"/>
      <c r="AV19" s="626"/>
      <c r="AW19" s="626"/>
      <c r="AX19" s="626"/>
      <c r="AY19" s="626"/>
      <c r="AZ19" s="626"/>
      <c r="BA19" s="626"/>
      <c r="BB19" s="626"/>
      <c r="BC19" s="626"/>
      <c r="BD19" s="626"/>
      <c r="BE19" s="626"/>
      <c r="BF19" s="627"/>
      <c r="BG19" s="628">
        <v>947307</v>
      </c>
      <c r="BH19" s="629"/>
      <c r="BI19" s="629"/>
      <c r="BJ19" s="629"/>
      <c r="BK19" s="629"/>
      <c r="BL19" s="629"/>
      <c r="BM19" s="629"/>
      <c r="BN19" s="630"/>
      <c r="BO19" s="655">
        <v>6.9</v>
      </c>
      <c r="BP19" s="655"/>
      <c r="BQ19" s="655"/>
      <c r="BR19" s="655"/>
      <c r="BS19" s="656" t="s">
        <v>563</v>
      </c>
      <c r="BT19" s="656"/>
      <c r="BU19" s="656"/>
      <c r="BV19" s="656"/>
      <c r="BW19" s="656"/>
      <c r="BX19" s="656"/>
      <c r="BY19" s="656"/>
      <c r="BZ19" s="656"/>
      <c r="CA19" s="656"/>
      <c r="CB19" s="714"/>
      <c r="CD19" s="665" t="s">
        <v>578</v>
      </c>
      <c r="CE19" s="666"/>
      <c r="CF19" s="666"/>
      <c r="CG19" s="666"/>
      <c r="CH19" s="666"/>
      <c r="CI19" s="666"/>
      <c r="CJ19" s="666"/>
      <c r="CK19" s="666"/>
      <c r="CL19" s="666"/>
      <c r="CM19" s="666"/>
      <c r="CN19" s="666"/>
      <c r="CO19" s="666"/>
      <c r="CP19" s="666"/>
      <c r="CQ19" s="667"/>
      <c r="CR19" s="628" t="s">
        <v>563</v>
      </c>
      <c r="CS19" s="629"/>
      <c r="CT19" s="629"/>
      <c r="CU19" s="629"/>
      <c r="CV19" s="629"/>
      <c r="CW19" s="629"/>
      <c r="CX19" s="629"/>
      <c r="CY19" s="630"/>
      <c r="CZ19" s="655" t="s">
        <v>563</v>
      </c>
      <c r="DA19" s="655"/>
      <c r="DB19" s="655"/>
      <c r="DC19" s="655"/>
      <c r="DD19" s="634" t="s">
        <v>563</v>
      </c>
      <c r="DE19" s="629"/>
      <c r="DF19" s="629"/>
      <c r="DG19" s="629"/>
      <c r="DH19" s="629"/>
      <c r="DI19" s="629"/>
      <c r="DJ19" s="629"/>
      <c r="DK19" s="629"/>
      <c r="DL19" s="629"/>
      <c r="DM19" s="629"/>
      <c r="DN19" s="629"/>
      <c r="DO19" s="629"/>
      <c r="DP19" s="630"/>
      <c r="DQ19" s="634" t="s">
        <v>342</v>
      </c>
      <c r="DR19" s="629"/>
      <c r="DS19" s="629"/>
      <c r="DT19" s="629"/>
      <c r="DU19" s="629"/>
      <c r="DV19" s="629"/>
      <c r="DW19" s="629"/>
      <c r="DX19" s="629"/>
      <c r="DY19" s="629"/>
      <c r="DZ19" s="629"/>
      <c r="EA19" s="629"/>
      <c r="EB19" s="629"/>
      <c r="EC19" s="673"/>
    </row>
    <row r="20" spans="2:133" ht="11.25" customHeight="1">
      <c r="B20" s="625" t="s">
        <v>248</v>
      </c>
      <c r="C20" s="626"/>
      <c r="D20" s="626"/>
      <c r="E20" s="626"/>
      <c r="F20" s="626"/>
      <c r="G20" s="626"/>
      <c r="H20" s="626"/>
      <c r="I20" s="626"/>
      <c r="J20" s="626"/>
      <c r="K20" s="626"/>
      <c r="L20" s="626"/>
      <c r="M20" s="626"/>
      <c r="N20" s="626"/>
      <c r="O20" s="626"/>
      <c r="P20" s="626"/>
      <c r="Q20" s="627"/>
      <c r="R20" s="628">
        <v>10124</v>
      </c>
      <c r="S20" s="629"/>
      <c r="T20" s="629"/>
      <c r="U20" s="629"/>
      <c r="V20" s="629"/>
      <c r="W20" s="629"/>
      <c r="X20" s="629"/>
      <c r="Y20" s="630"/>
      <c r="Z20" s="655">
        <v>0</v>
      </c>
      <c r="AA20" s="655"/>
      <c r="AB20" s="655"/>
      <c r="AC20" s="655"/>
      <c r="AD20" s="656">
        <v>10124</v>
      </c>
      <c r="AE20" s="656"/>
      <c r="AF20" s="656"/>
      <c r="AG20" s="656"/>
      <c r="AH20" s="656"/>
      <c r="AI20" s="656"/>
      <c r="AJ20" s="656"/>
      <c r="AK20" s="656"/>
      <c r="AL20" s="631">
        <v>0.1</v>
      </c>
      <c r="AM20" s="632"/>
      <c r="AN20" s="632"/>
      <c r="AO20" s="657"/>
      <c r="AP20" s="625" t="s">
        <v>579</v>
      </c>
      <c r="AQ20" s="626"/>
      <c r="AR20" s="626"/>
      <c r="AS20" s="626"/>
      <c r="AT20" s="626"/>
      <c r="AU20" s="626"/>
      <c r="AV20" s="626"/>
      <c r="AW20" s="626"/>
      <c r="AX20" s="626"/>
      <c r="AY20" s="626"/>
      <c r="AZ20" s="626"/>
      <c r="BA20" s="626"/>
      <c r="BB20" s="626"/>
      <c r="BC20" s="626"/>
      <c r="BD20" s="626"/>
      <c r="BE20" s="626"/>
      <c r="BF20" s="627"/>
      <c r="BG20" s="628">
        <v>947307</v>
      </c>
      <c r="BH20" s="629"/>
      <c r="BI20" s="629"/>
      <c r="BJ20" s="629"/>
      <c r="BK20" s="629"/>
      <c r="BL20" s="629"/>
      <c r="BM20" s="629"/>
      <c r="BN20" s="630"/>
      <c r="BO20" s="655">
        <v>6.9</v>
      </c>
      <c r="BP20" s="655"/>
      <c r="BQ20" s="655"/>
      <c r="BR20" s="655"/>
      <c r="BS20" s="656" t="s">
        <v>563</v>
      </c>
      <c r="BT20" s="656"/>
      <c r="BU20" s="656"/>
      <c r="BV20" s="656"/>
      <c r="BW20" s="656"/>
      <c r="BX20" s="656"/>
      <c r="BY20" s="656"/>
      <c r="BZ20" s="656"/>
      <c r="CA20" s="656"/>
      <c r="CB20" s="714"/>
      <c r="CD20" s="665" t="s">
        <v>249</v>
      </c>
      <c r="CE20" s="666"/>
      <c r="CF20" s="666"/>
      <c r="CG20" s="666"/>
      <c r="CH20" s="666"/>
      <c r="CI20" s="666"/>
      <c r="CJ20" s="666"/>
      <c r="CK20" s="666"/>
      <c r="CL20" s="666"/>
      <c r="CM20" s="666"/>
      <c r="CN20" s="666"/>
      <c r="CO20" s="666"/>
      <c r="CP20" s="666"/>
      <c r="CQ20" s="667"/>
      <c r="CR20" s="628">
        <v>38231549</v>
      </c>
      <c r="CS20" s="629"/>
      <c r="CT20" s="629"/>
      <c r="CU20" s="629"/>
      <c r="CV20" s="629"/>
      <c r="CW20" s="629"/>
      <c r="CX20" s="629"/>
      <c r="CY20" s="630"/>
      <c r="CZ20" s="655">
        <v>100</v>
      </c>
      <c r="DA20" s="655"/>
      <c r="DB20" s="655"/>
      <c r="DC20" s="655"/>
      <c r="DD20" s="634">
        <v>1498794</v>
      </c>
      <c r="DE20" s="629"/>
      <c r="DF20" s="629"/>
      <c r="DG20" s="629"/>
      <c r="DH20" s="629"/>
      <c r="DI20" s="629"/>
      <c r="DJ20" s="629"/>
      <c r="DK20" s="629"/>
      <c r="DL20" s="629"/>
      <c r="DM20" s="629"/>
      <c r="DN20" s="629"/>
      <c r="DO20" s="629"/>
      <c r="DP20" s="630"/>
      <c r="DQ20" s="634">
        <v>22950469</v>
      </c>
      <c r="DR20" s="629"/>
      <c r="DS20" s="629"/>
      <c r="DT20" s="629"/>
      <c r="DU20" s="629"/>
      <c r="DV20" s="629"/>
      <c r="DW20" s="629"/>
      <c r="DX20" s="629"/>
      <c r="DY20" s="629"/>
      <c r="DZ20" s="629"/>
      <c r="EA20" s="629"/>
      <c r="EB20" s="629"/>
      <c r="EC20" s="673"/>
    </row>
    <row r="21" spans="2:133" ht="11.25" customHeight="1">
      <c r="B21" s="625" t="s">
        <v>250</v>
      </c>
      <c r="C21" s="626"/>
      <c r="D21" s="626"/>
      <c r="E21" s="626"/>
      <c r="F21" s="626"/>
      <c r="G21" s="626"/>
      <c r="H21" s="626"/>
      <c r="I21" s="626"/>
      <c r="J21" s="626"/>
      <c r="K21" s="626"/>
      <c r="L21" s="626"/>
      <c r="M21" s="626"/>
      <c r="N21" s="626"/>
      <c r="O21" s="626"/>
      <c r="P21" s="626"/>
      <c r="Q21" s="627"/>
      <c r="R21" s="628">
        <v>3560</v>
      </c>
      <c r="S21" s="629"/>
      <c r="T21" s="629"/>
      <c r="U21" s="629"/>
      <c r="V21" s="629"/>
      <c r="W21" s="629"/>
      <c r="X21" s="629"/>
      <c r="Y21" s="630"/>
      <c r="Z21" s="655">
        <v>0</v>
      </c>
      <c r="AA21" s="655"/>
      <c r="AB21" s="655"/>
      <c r="AC21" s="655"/>
      <c r="AD21" s="656">
        <v>3560</v>
      </c>
      <c r="AE21" s="656"/>
      <c r="AF21" s="656"/>
      <c r="AG21" s="656"/>
      <c r="AH21" s="656"/>
      <c r="AI21" s="656"/>
      <c r="AJ21" s="656"/>
      <c r="AK21" s="656"/>
      <c r="AL21" s="631">
        <v>0</v>
      </c>
      <c r="AM21" s="632"/>
      <c r="AN21" s="632"/>
      <c r="AO21" s="657"/>
      <c r="AP21" s="721" t="s">
        <v>580</v>
      </c>
      <c r="AQ21" s="728"/>
      <c r="AR21" s="728"/>
      <c r="AS21" s="728"/>
      <c r="AT21" s="728"/>
      <c r="AU21" s="728"/>
      <c r="AV21" s="728"/>
      <c r="AW21" s="728"/>
      <c r="AX21" s="728"/>
      <c r="AY21" s="728"/>
      <c r="AZ21" s="728"/>
      <c r="BA21" s="728"/>
      <c r="BB21" s="728"/>
      <c r="BC21" s="728"/>
      <c r="BD21" s="728"/>
      <c r="BE21" s="728"/>
      <c r="BF21" s="723"/>
      <c r="BG21" s="628">
        <v>3070</v>
      </c>
      <c r="BH21" s="629"/>
      <c r="BI21" s="629"/>
      <c r="BJ21" s="629"/>
      <c r="BK21" s="629"/>
      <c r="BL21" s="629"/>
      <c r="BM21" s="629"/>
      <c r="BN21" s="630"/>
      <c r="BO21" s="655">
        <v>0</v>
      </c>
      <c r="BP21" s="655"/>
      <c r="BQ21" s="655"/>
      <c r="BR21" s="655"/>
      <c r="BS21" s="656" t="s">
        <v>342</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c r="B22" s="691" t="s">
        <v>581</v>
      </c>
      <c r="C22" s="692"/>
      <c r="D22" s="692"/>
      <c r="E22" s="692"/>
      <c r="F22" s="692"/>
      <c r="G22" s="692"/>
      <c r="H22" s="692"/>
      <c r="I22" s="692"/>
      <c r="J22" s="692"/>
      <c r="K22" s="692"/>
      <c r="L22" s="692"/>
      <c r="M22" s="692"/>
      <c r="N22" s="692"/>
      <c r="O22" s="692"/>
      <c r="P22" s="692"/>
      <c r="Q22" s="693"/>
      <c r="R22" s="628">
        <v>98569</v>
      </c>
      <c r="S22" s="629"/>
      <c r="T22" s="629"/>
      <c r="U22" s="629"/>
      <c r="V22" s="629"/>
      <c r="W22" s="629"/>
      <c r="X22" s="629"/>
      <c r="Y22" s="630"/>
      <c r="Z22" s="655">
        <v>0.2</v>
      </c>
      <c r="AA22" s="655"/>
      <c r="AB22" s="655"/>
      <c r="AC22" s="655"/>
      <c r="AD22" s="656">
        <v>86658</v>
      </c>
      <c r="AE22" s="656"/>
      <c r="AF22" s="656"/>
      <c r="AG22" s="656"/>
      <c r="AH22" s="656"/>
      <c r="AI22" s="656"/>
      <c r="AJ22" s="656"/>
      <c r="AK22" s="656"/>
      <c r="AL22" s="631">
        <v>0.40000000596046448</v>
      </c>
      <c r="AM22" s="632"/>
      <c r="AN22" s="632"/>
      <c r="AO22" s="657"/>
      <c r="AP22" s="721" t="s">
        <v>582</v>
      </c>
      <c r="AQ22" s="728"/>
      <c r="AR22" s="728"/>
      <c r="AS22" s="728"/>
      <c r="AT22" s="728"/>
      <c r="AU22" s="728"/>
      <c r="AV22" s="728"/>
      <c r="AW22" s="728"/>
      <c r="AX22" s="728"/>
      <c r="AY22" s="728"/>
      <c r="AZ22" s="728"/>
      <c r="BA22" s="728"/>
      <c r="BB22" s="728"/>
      <c r="BC22" s="728"/>
      <c r="BD22" s="728"/>
      <c r="BE22" s="728"/>
      <c r="BF22" s="723"/>
      <c r="BG22" s="628" t="s">
        <v>565</v>
      </c>
      <c r="BH22" s="629"/>
      <c r="BI22" s="629"/>
      <c r="BJ22" s="629"/>
      <c r="BK22" s="629"/>
      <c r="BL22" s="629"/>
      <c r="BM22" s="629"/>
      <c r="BN22" s="630"/>
      <c r="BO22" s="655" t="s">
        <v>342</v>
      </c>
      <c r="BP22" s="655"/>
      <c r="BQ22" s="655"/>
      <c r="BR22" s="655"/>
      <c r="BS22" s="656" t="s">
        <v>342</v>
      </c>
      <c r="BT22" s="656"/>
      <c r="BU22" s="656"/>
      <c r="BV22" s="656"/>
      <c r="BW22" s="656"/>
      <c r="BX22" s="656"/>
      <c r="BY22" s="656"/>
      <c r="BZ22" s="656"/>
      <c r="CA22" s="656"/>
      <c r="CB22" s="714"/>
      <c r="CD22" s="730" t="s">
        <v>251</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c r="B23" s="625" t="s">
        <v>252</v>
      </c>
      <c r="C23" s="626"/>
      <c r="D23" s="626"/>
      <c r="E23" s="626"/>
      <c r="F23" s="626"/>
      <c r="G23" s="626"/>
      <c r="H23" s="626"/>
      <c r="I23" s="626"/>
      <c r="J23" s="626"/>
      <c r="K23" s="626"/>
      <c r="L23" s="626"/>
      <c r="M23" s="626"/>
      <c r="N23" s="626"/>
      <c r="O23" s="626"/>
      <c r="P23" s="626"/>
      <c r="Q23" s="627"/>
      <c r="R23" s="628">
        <v>4447618</v>
      </c>
      <c r="S23" s="629"/>
      <c r="T23" s="629"/>
      <c r="U23" s="629"/>
      <c r="V23" s="629"/>
      <c r="W23" s="629"/>
      <c r="X23" s="629"/>
      <c r="Y23" s="630"/>
      <c r="Z23" s="655">
        <v>11.1</v>
      </c>
      <c r="AA23" s="655"/>
      <c r="AB23" s="655"/>
      <c r="AC23" s="655"/>
      <c r="AD23" s="656">
        <v>4083142</v>
      </c>
      <c r="AE23" s="656"/>
      <c r="AF23" s="656"/>
      <c r="AG23" s="656"/>
      <c r="AH23" s="656"/>
      <c r="AI23" s="656"/>
      <c r="AJ23" s="656"/>
      <c r="AK23" s="656"/>
      <c r="AL23" s="631">
        <v>20.3</v>
      </c>
      <c r="AM23" s="632"/>
      <c r="AN23" s="632"/>
      <c r="AO23" s="657"/>
      <c r="AP23" s="721" t="s">
        <v>583</v>
      </c>
      <c r="AQ23" s="728"/>
      <c r="AR23" s="728"/>
      <c r="AS23" s="728"/>
      <c r="AT23" s="728"/>
      <c r="AU23" s="728"/>
      <c r="AV23" s="728"/>
      <c r="AW23" s="728"/>
      <c r="AX23" s="728"/>
      <c r="AY23" s="728"/>
      <c r="AZ23" s="728"/>
      <c r="BA23" s="728"/>
      <c r="BB23" s="728"/>
      <c r="BC23" s="728"/>
      <c r="BD23" s="728"/>
      <c r="BE23" s="728"/>
      <c r="BF23" s="723"/>
      <c r="BG23" s="628">
        <v>944237</v>
      </c>
      <c r="BH23" s="629"/>
      <c r="BI23" s="629"/>
      <c r="BJ23" s="629"/>
      <c r="BK23" s="629"/>
      <c r="BL23" s="629"/>
      <c r="BM23" s="629"/>
      <c r="BN23" s="630"/>
      <c r="BO23" s="655">
        <v>6.9</v>
      </c>
      <c r="BP23" s="655"/>
      <c r="BQ23" s="655"/>
      <c r="BR23" s="655"/>
      <c r="BS23" s="656" t="s">
        <v>565</v>
      </c>
      <c r="BT23" s="656"/>
      <c r="BU23" s="656"/>
      <c r="BV23" s="656"/>
      <c r="BW23" s="656"/>
      <c r="BX23" s="656"/>
      <c r="BY23" s="656"/>
      <c r="BZ23" s="656"/>
      <c r="CA23" s="656"/>
      <c r="CB23" s="714"/>
      <c r="CD23" s="730" t="s">
        <v>217</v>
      </c>
      <c r="CE23" s="731"/>
      <c r="CF23" s="731"/>
      <c r="CG23" s="731"/>
      <c r="CH23" s="731"/>
      <c r="CI23" s="731"/>
      <c r="CJ23" s="731"/>
      <c r="CK23" s="731"/>
      <c r="CL23" s="731"/>
      <c r="CM23" s="731"/>
      <c r="CN23" s="731"/>
      <c r="CO23" s="731"/>
      <c r="CP23" s="731"/>
      <c r="CQ23" s="732"/>
      <c r="CR23" s="730" t="s">
        <v>253</v>
      </c>
      <c r="CS23" s="731"/>
      <c r="CT23" s="731"/>
      <c r="CU23" s="731"/>
      <c r="CV23" s="731"/>
      <c r="CW23" s="731"/>
      <c r="CX23" s="731"/>
      <c r="CY23" s="732"/>
      <c r="CZ23" s="730" t="s">
        <v>584</v>
      </c>
      <c r="DA23" s="731"/>
      <c r="DB23" s="731"/>
      <c r="DC23" s="732"/>
      <c r="DD23" s="730" t="s">
        <v>585</v>
      </c>
      <c r="DE23" s="731"/>
      <c r="DF23" s="731"/>
      <c r="DG23" s="731"/>
      <c r="DH23" s="731"/>
      <c r="DI23" s="731"/>
      <c r="DJ23" s="731"/>
      <c r="DK23" s="732"/>
      <c r="DL23" s="733" t="s">
        <v>254</v>
      </c>
      <c r="DM23" s="734"/>
      <c r="DN23" s="734"/>
      <c r="DO23" s="734"/>
      <c r="DP23" s="734"/>
      <c r="DQ23" s="734"/>
      <c r="DR23" s="734"/>
      <c r="DS23" s="734"/>
      <c r="DT23" s="734"/>
      <c r="DU23" s="734"/>
      <c r="DV23" s="735"/>
      <c r="DW23" s="730" t="s">
        <v>255</v>
      </c>
      <c r="DX23" s="731"/>
      <c r="DY23" s="731"/>
      <c r="DZ23" s="731"/>
      <c r="EA23" s="731"/>
      <c r="EB23" s="731"/>
      <c r="EC23" s="732"/>
    </row>
    <row r="24" spans="2:133" ht="11.25" customHeight="1">
      <c r="B24" s="625" t="s">
        <v>586</v>
      </c>
      <c r="C24" s="626"/>
      <c r="D24" s="626"/>
      <c r="E24" s="626"/>
      <c r="F24" s="626"/>
      <c r="G24" s="626"/>
      <c r="H24" s="626"/>
      <c r="I24" s="626"/>
      <c r="J24" s="626"/>
      <c r="K24" s="626"/>
      <c r="L24" s="626"/>
      <c r="M24" s="626"/>
      <c r="N24" s="626"/>
      <c r="O24" s="626"/>
      <c r="P24" s="626"/>
      <c r="Q24" s="627"/>
      <c r="R24" s="628">
        <v>4083142</v>
      </c>
      <c r="S24" s="629"/>
      <c r="T24" s="629"/>
      <c r="U24" s="629"/>
      <c r="V24" s="629"/>
      <c r="W24" s="629"/>
      <c r="X24" s="629"/>
      <c r="Y24" s="630"/>
      <c r="Z24" s="655">
        <v>10.199999999999999</v>
      </c>
      <c r="AA24" s="655"/>
      <c r="AB24" s="655"/>
      <c r="AC24" s="655"/>
      <c r="AD24" s="656">
        <v>4083142</v>
      </c>
      <c r="AE24" s="656"/>
      <c r="AF24" s="656"/>
      <c r="AG24" s="656"/>
      <c r="AH24" s="656"/>
      <c r="AI24" s="656"/>
      <c r="AJ24" s="656"/>
      <c r="AK24" s="656"/>
      <c r="AL24" s="631">
        <v>20.3</v>
      </c>
      <c r="AM24" s="632"/>
      <c r="AN24" s="632"/>
      <c r="AO24" s="657"/>
      <c r="AP24" s="721" t="s">
        <v>587</v>
      </c>
      <c r="AQ24" s="728"/>
      <c r="AR24" s="728"/>
      <c r="AS24" s="728"/>
      <c r="AT24" s="728"/>
      <c r="AU24" s="728"/>
      <c r="AV24" s="728"/>
      <c r="AW24" s="728"/>
      <c r="AX24" s="728"/>
      <c r="AY24" s="728"/>
      <c r="AZ24" s="728"/>
      <c r="BA24" s="728"/>
      <c r="BB24" s="728"/>
      <c r="BC24" s="728"/>
      <c r="BD24" s="728"/>
      <c r="BE24" s="728"/>
      <c r="BF24" s="723"/>
      <c r="BG24" s="628" t="s">
        <v>565</v>
      </c>
      <c r="BH24" s="629"/>
      <c r="BI24" s="629"/>
      <c r="BJ24" s="629"/>
      <c r="BK24" s="629"/>
      <c r="BL24" s="629"/>
      <c r="BM24" s="629"/>
      <c r="BN24" s="630"/>
      <c r="BO24" s="655" t="s">
        <v>563</v>
      </c>
      <c r="BP24" s="655"/>
      <c r="BQ24" s="655"/>
      <c r="BR24" s="655"/>
      <c r="BS24" s="656" t="s">
        <v>342</v>
      </c>
      <c r="BT24" s="656"/>
      <c r="BU24" s="656"/>
      <c r="BV24" s="656"/>
      <c r="BW24" s="656"/>
      <c r="BX24" s="656"/>
      <c r="BY24" s="656"/>
      <c r="BZ24" s="656"/>
      <c r="CA24" s="656"/>
      <c r="CB24" s="714"/>
      <c r="CD24" s="684" t="s">
        <v>256</v>
      </c>
      <c r="CE24" s="685"/>
      <c r="CF24" s="685"/>
      <c r="CG24" s="685"/>
      <c r="CH24" s="685"/>
      <c r="CI24" s="685"/>
      <c r="CJ24" s="685"/>
      <c r="CK24" s="685"/>
      <c r="CL24" s="685"/>
      <c r="CM24" s="685"/>
      <c r="CN24" s="685"/>
      <c r="CO24" s="685"/>
      <c r="CP24" s="685"/>
      <c r="CQ24" s="686"/>
      <c r="CR24" s="681">
        <v>21443820</v>
      </c>
      <c r="CS24" s="682"/>
      <c r="CT24" s="682"/>
      <c r="CU24" s="682"/>
      <c r="CV24" s="682"/>
      <c r="CW24" s="682"/>
      <c r="CX24" s="682"/>
      <c r="CY24" s="725"/>
      <c r="CZ24" s="726">
        <v>56.1</v>
      </c>
      <c r="DA24" s="701"/>
      <c r="DB24" s="701"/>
      <c r="DC24" s="729"/>
      <c r="DD24" s="724">
        <v>9665121</v>
      </c>
      <c r="DE24" s="682"/>
      <c r="DF24" s="682"/>
      <c r="DG24" s="682"/>
      <c r="DH24" s="682"/>
      <c r="DI24" s="682"/>
      <c r="DJ24" s="682"/>
      <c r="DK24" s="725"/>
      <c r="DL24" s="724">
        <v>9628441</v>
      </c>
      <c r="DM24" s="682"/>
      <c r="DN24" s="682"/>
      <c r="DO24" s="682"/>
      <c r="DP24" s="682"/>
      <c r="DQ24" s="682"/>
      <c r="DR24" s="682"/>
      <c r="DS24" s="682"/>
      <c r="DT24" s="682"/>
      <c r="DU24" s="682"/>
      <c r="DV24" s="725"/>
      <c r="DW24" s="726">
        <v>45.1</v>
      </c>
      <c r="DX24" s="701"/>
      <c r="DY24" s="701"/>
      <c r="DZ24" s="701"/>
      <c r="EA24" s="701"/>
      <c r="EB24" s="701"/>
      <c r="EC24" s="727"/>
    </row>
    <row r="25" spans="2:133" ht="11.25" customHeight="1">
      <c r="B25" s="625" t="s">
        <v>588</v>
      </c>
      <c r="C25" s="626"/>
      <c r="D25" s="626"/>
      <c r="E25" s="626"/>
      <c r="F25" s="626"/>
      <c r="G25" s="626"/>
      <c r="H25" s="626"/>
      <c r="I25" s="626"/>
      <c r="J25" s="626"/>
      <c r="K25" s="626"/>
      <c r="L25" s="626"/>
      <c r="M25" s="626"/>
      <c r="N25" s="626"/>
      <c r="O25" s="626"/>
      <c r="P25" s="626"/>
      <c r="Q25" s="627"/>
      <c r="R25" s="628">
        <v>364476</v>
      </c>
      <c r="S25" s="629"/>
      <c r="T25" s="629"/>
      <c r="U25" s="629"/>
      <c r="V25" s="629"/>
      <c r="W25" s="629"/>
      <c r="X25" s="629"/>
      <c r="Y25" s="630"/>
      <c r="Z25" s="655">
        <v>0.9</v>
      </c>
      <c r="AA25" s="655"/>
      <c r="AB25" s="655"/>
      <c r="AC25" s="655"/>
      <c r="AD25" s="656" t="s">
        <v>565</v>
      </c>
      <c r="AE25" s="656"/>
      <c r="AF25" s="656"/>
      <c r="AG25" s="656"/>
      <c r="AH25" s="656"/>
      <c r="AI25" s="656"/>
      <c r="AJ25" s="656"/>
      <c r="AK25" s="656"/>
      <c r="AL25" s="631" t="s">
        <v>342</v>
      </c>
      <c r="AM25" s="632"/>
      <c r="AN25" s="632"/>
      <c r="AO25" s="657"/>
      <c r="AP25" s="721" t="s">
        <v>589</v>
      </c>
      <c r="AQ25" s="728"/>
      <c r="AR25" s="728"/>
      <c r="AS25" s="728"/>
      <c r="AT25" s="728"/>
      <c r="AU25" s="728"/>
      <c r="AV25" s="728"/>
      <c r="AW25" s="728"/>
      <c r="AX25" s="728"/>
      <c r="AY25" s="728"/>
      <c r="AZ25" s="728"/>
      <c r="BA25" s="728"/>
      <c r="BB25" s="728"/>
      <c r="BC25" s="728"/>
      <c r="BD25" s="728"/>
      <c r="BE25" s="728"/>
      <c r="BF25" s="723"/>
      <c r="BG25" s="628" t="s">
        <v>565</v>
      </c>
      <c r="BH25" s="629"/>
      <c r="BI25" s="629"/>
      <c r="BJ25" s="629"/>
      <c r="BK25" s="629"/>
      <c r="BL25" s="629"/>
      <c r="BM25" s="629"/>
      <c r="BN25" s="630"/>
      <c r="BO25" s="655" t="s">
        <v>563</v>
      </c>
      <c r="BP25" s="655"/>
      <c r="BQ25" s="655"/>
      <c r="BR25" s="655"/>
      <c r="BS25" s="656" t="s">
        <v>342</v>
      </c>
      <c r="BT25" s="656"/>
      <c r="BU25" s="656"/>
      <c r="BV25" s="656"/>
      <c r="BW25" s="656"/>
      <c r="BX25" s="656"/>
      <c r="BY25" s="656"/>
      <c r="BZ25" s="656"/>
      <c r="CA25" s="656"/>
      <c r="CB25" s="714"/>
      <c r="CD25" s="665" t="s">
        <v>590</v>
      </c>
      <c r="CE25" s="666"/>
      <c r="CF25" s="666"/>
      <c r="CG25" s="666"/>
      <c r="CH25" s="666"/>
      <c r="CI25" s="666"/>
      <c r="CJ25" s="666"/>
      <c r="CK25" s="666"/>
      <c r="CL25" s="666"/>
      <c r="CM25" s="666"/>
      <c r="CN25" s="666"/>
      <c r="CO25" s="666"/>
      <c r="CP25" s="666"/>
      <c r="CQ25" s="667"/>
      <c r="CR25" s="628">
        <v>4680661</v>
      </c>
      <c r="CS25" s="639"/>
      <c r="CT25" s="639"/>
      <c r="CU25" s="639"/>
      <c r="CV25" s="639"/>
      <c r="CW25" s="639"/>
      <c r="CX25" s="639"/>
      <c r="CY25" s="640"/>
      <c r="CZ25" s="631">
        <v>12.2</v>
      </c>
      <c r="DA25" s="641"/>
      <c r="DB25" s="641"/>
      <c r="DC25" s="642"/>
      <c r="DD25" s="634">
        <v>4146399</v>
      </c>
      <c r="DE25" s="639"/>
      <c r="DF25" s="639"/>
      <c r="DG25" s="639"/>
      <c r="DH25" s="639"/>
      <c r="DI25" s="639"/>
      <c r="DJ25" s="639"/>
      <c r="DK25" s="640"/>
      <c r="DL25" s="634">
        <v>4142366</v>
      </c>
      <c r="DM25" s="639"/>
      <c r="DN25" s="639"/>
      <c r="DO25" s="639"/>
      <c r="DP25" s="639"/>
      <c r="DQ25" s="639"/>
      <c r="DR25" s="639"/>
      <c r="DS25" s="639"/>
      <c r="DT25" s="639"/>
      <c r="DU25" s="639"/>
      <c r="DV25" s="640"/>
      <c r="DW25" s="631">
        <v>19.399999999999999</v>
      </c>
      <c r="DX25" s="641"/>
      <c r="DY25" s="641"/>
      <c r="DZ25" s="641"/>
      <c r="EA25" s="641"/>
      <c r="EB25" s="641"/>
      <c r="EC25" s="668"/>
    </row>
    <row r="26" spans="2:133" ht="11.25" customHeight="1">
      <c r="B26" s="625" t="s">
        <v>591</v>
      </c>
      <c r="C26" s="626"/>
      <c r="D26" s="626"/>
      <c r="E26" s="626"/>
      <c r="F26" s="626"/>
      <c r="G26" s="626"/>
      <c r="H26" s="626"/>
      <c r="I26" s="626"/>
      <c r="J26" s="626"/>
      <c r="K26" s="626"/>
      <c r="L26" s="626"/>
      <c r="M26" s="626"/>
      <c r="N26" s="626"/>
      <c r="O26" s="626"/>
      <c r="P26" s="626"/>
      <c r="Q26" s="627"/>
      <c r="R26" s="628" t="s">
        <v>565</v>
      </c>
      <c r="S26" s="629"/>
      <c r="T26" s="629"/>
      <c r="U26" s="629"/>
      <c r="V26" s="629"/>
      <c r="W26" s="629"/>
      <c r="X26" s="629"/>
      <c r="Y26" s="630"/>
      <c r="Z26" s="655" t="s">
        <v>342</v>
      </c>
      <c r="AA26" s="655"/>
      <c r="AB26" s="655"/>
      <c r="AC26" s="655"/>
      <c r="AD26" s="656" t="s">
        <v>342</v>
      </c>
      <c r="AE26" s="656"/>
      <c r="AF26" s="656"/>
      <c r="AG26" s="656"/>
      <c r="AH26" s="656"/>
      <c r="AI26" s="656"/>
      <c r="AJ26" s="656"/>
      <c r="AK26" s="656"/>
      <c r="AL26" s="631" t="s">
        <v>563</v>
      </c>
      <c r="AM26" s="632"/>
      <c r="AN26" s="632"/>
      <c r="AO26" s="657"/>
      <c r="AP26" s="721" t="s">
        <v>257</v>
      </c>
      <c r="AQ26" s="722"/>
      <c r="AR26" s="722"/>
      <c r="AS26" s="722"/>
      <c r="AT26" s="722"/>
      <c r="AU26" s="722"/>
      <c r="AV26" s="722"/>
      <c r="AW26" s="722"/>
      <c r="AX26" s="722"/>
      <c r="AY26" s="722"/>
      <c r="AZ26" s="722"/>
      <c r="BA26" s="722"/>
      <c r="BB26" s="722"/>
      <c r="BC26" s="722"/>
      <c r="BD26" s="722"/>
      <c r="BE26" s="722"/>
      <c r="BF26" s="723"/>
      <c r="BG26" s="628" t="s">
        <v>342</v>
      </c>
      <c r="BH26" s="629"/>
      <c r="BI26" s="629"/>
      <c r="BJ26" s="629"/>
      <c r="BK26" s="629"/>
      <c r="BL26" s="629"/>
      <c r="BM26" s="629"/>
      <c r="BN26" s="630"/>
      <c r="BO26" s="655" t="s">
        <v>342</v>
      </c>
      <c r="BP26" s="655"/>
      <c r="BQ26" s="655"/>
      <c r="BR26" s="655"/>
      <c r="BS26" s="656" t="s">
        <v>563</v>
      </c>
      <c r="BT26" s="656"/>
      <c r="BU26" s="656"/>
      <c r="BV26" s="656"/>
      <c r="BW26" s="656"/>
      <c r="BX26" s="656"/>
      <c r="BY26" s="656"/>
      <c r="BZ26" s="656"/>
      <c r="CA26" s="656"/>
      <c r="CB26" s="714"/>
      <c r="CD26" s="665" t="s">
        <v>258</v>
      </c>
      <c r="CE26" s="666"/>
      <c r="CF26" s="666"/>
      <c r="CG26" s="666"/>
      <c r="CH26" s="666"/>
      <c r="CI26" s="666"/>
      <c r="CJ26" s="666"/>
      <c r="CK26" s="666"/>
      <c r="CL26" s="666"/>
      <c r="CM26" s="666"/>
      <c r="CN26" s="666"/>
      <c r="CO26" s="666"/>
      <c r="CP26" s="666"/>
      <c r="CQ26" s="667"/>
      <c r="CR26" s="628">
        <v>2824416</v>
      </c>
      <c r="CS26" s="629"/>
      <c r="CT26" s="629"/>
      <c r="CU26" s="629"/>
      <c r="CV26" s="629"/>
      <c r="CW26" s="629"/>
      <c r="CX26" s="629"/>
      <c r="CY26" s="630"/>
      <c r="CZ26" s="631">
        <v>7.4</v>
      </c>
      <c r="DA26" s="641"/>
      <c r="DB26" s="641"/>
      <c r="DC26" s="642"/>
      <c r="DD26" s="634">
        <v>2431115</v>
      </c>
      <c r="DE26" s="629"/>
      <c r="DF26" s="629"/>
      <c r="DG26" s="629"/>
      <c r="DH26" s="629"/>
      <c r="DI26" s="629"/>
      <c r="DJ26" s="629"/>
      <c r="DK26" s="630"/>
      <c r="DL26" s="634" t="s">
        <v>342</v>
      </c>
      <c r="DM26" s="629"/>
      <c r="DN26" s="629"/>
      <c r="DO26" s="629"/>
      <c r="DP26" s="629"/>
      <c r="DQ26" s="629"/>
      <c r="DR26" s="629"/>
      <c r="DS26" s="629"/>
      <c r="DT26" s="629"/>
      <c r="DU26" s="629"/>
      <c r="DV26" s="630"/>
      <c r="DW26" s="631" t="s">
        <v>563</v>
      </c>
      <c r="DX26" s="641"/>
      <c r="DY26" s="641"/>
      <c r="DZ26" s="641"/>
      <c r="EA26" s="641"/>
      <c r="EB26" s="641"/>
      <c r="EC26" s="668"/>
    </row>
    <row r="27" spans="2:133" ht="11.25" customHeight="1">
      <c r="B27" s="625" t="s">
        <v>592</v>
      </c>
      <c r="C27" s="626"/>
      <c r="D27" s="626"/>
      <c r="E27" s="626"/>
      <c r="F27" s="626"/>
      <c r="G27" s="626"/>
      <c r="H27" s="626"/>
      <c r="I27" s="626"/>
      <c r="J27" s="626"/>
      <c r="K27" s="626"/>
      <c r="L27" s="626"/>
      <c r="M27" s="626"/>
      <c r="N27" s="626"/>
      <c r="O27" s="626"/>
      <c r="P27" s="626"/>
      <c r="Q27" s="627"/>
      <c r="R27" s="628">
        <v>21314796</v>
      </c>
      <c r="S27" s="629"/>
      <c r="T27" s="629"/>
      <c r="U27" s="629"/>
      <c r="V27" s="629"/>
      <c r="W27" s="629"/>
      <c r="X27" s="629"/>
      <c r="Y27" s="630"/>
      <c r="Z27" s="655">
        <v>53.1</v>
      </c>
      <c r="AA27" s="655"/>
      <c r="AB27" s="655"/>
      <c r="AC27" s="655"/>
      <c r="AD27" s="656">
        <v>19994172</v>
      </c>
      <c r="AE27" s="656"/>
      <c r="AF27" s="656"/>
      <c r="AG27" s="656"/>
      <c r="AH27" s="656"/>
      <c r="AI27" s="656"/>
      <c r="AJ27" s="656"/>
      <c r="AK27" s="656"/>
      <c r="AL27" s="631">
        <v>99.5</v>
      </c>
      <c r="AM27" s="632"/>
      <c r="AN27" s="632"/>
      <c r="AO27" s="657"/>
      <c r="AP27" s="625" t="s">
        <v>259</v>
      </c>
      <c r="AQ27" s="626"/>
      <c r="AR27" s="626"/>
      <c r="AS27" s="626"/>
      <c r="AT27" s="626"/>
      <c r="AU27" s="626"/>
      <c r="AV27" s="626"/>
      <c r="AW27" s="626"/>
      <c r="AX27" s="626"/>
      <c r="AY27" s="626"/>
      <c r="AZ27" s="626"/>
      <c r="BA27" s="626"/>
      <c r="BB27" s="626"/>
      <c r="BC27" s="626"/>
      <c r="BD27" s="626"/>
      <c r="BE27" s="626"/>
      <c r="BF27" s="627"/>
      <c r="BG27" s="628">
        <v>13713476</v>
      </c>
      <c r="BH27" s="629"/>
      <c r="BI27" s="629"/>
      <c r="BJ27" s="629"/>
      <c r="BK27" s="629"/>
      <c r="BL27" s="629"/>
      <c r="BM27" s="629"/>
      <c r="BN27" s="630"/>
      <c r="BO27" s="655">
        <v>100</v>
      </c>
      <c r="BP27" s="655"/>
      <c r="BQ27" s="655"/>
      <c r="BR27" s="655"/>
      <c r="BS27" s="656">
        <v>194062</v>
      </c>
      <c r="BT27" s="656"/>
      <c r="BU27" s="656"/>
      <c r="BV27" s="656"/>
      <c r="BW27" s="656"/>
      <c r="BX27" s="656"/>
      <c r="BY27" s="656"/>
      <c r="BZ27" s="656"/>
      <c r="CA27" s="656"/>
      <c r="CB27" s="714"/>
      <c r="CD27" s="665" t="s">
        <v>593</v>
      </c>
      <c r="CE27" s="666"/>
      <c r="CF27" s="666"/>
      <c r="CG27" s="666"/>
      <c r="CH27" s="666"/>
      <c r="CI27" s="666"/>
      <c r="CJ27" s="666"/>
      <c r="CK27" s="666"/>
      <c r="CL27" s="666"/>
      <c r="CM27" s="666"/>
      <c r="CN27" s="666"/>
      <c r="CO27" s="666"/>
      <c r="CP27" s="666"/>
      <c r="CQ27" s="667"/>
      <c r="CR27" s="628">
        <v>14274569</v>
      </c>
      <c r="CS27" s="639"/>
      <c r="CT27" s="639"/>
      <c r="CU27" s="639"/>
      <c r="CV27" s="639"/>
      <c r="CW27" s="639"/>
      <c r="CX27" s="639"/>
      <c r="CY27" s="640"/>
      <c r="CZ27" s="631">
        <v>37.299999999999997</v>
      </c>
      <c r="DA27" s="641"/>
      <c r="DB27" s="641"/>
      <c r="DC27" s="642"/>
      <c r="DD27" s="634">
        <v>3068953</v>
      </c>
      <c r="DE27" s="639"/>
      <c r="DF27" s="639"/>
      <c r="DG27" s="639"/>
      <c r="DH27" s="639"/>
      <c r="DI27" s="639"/>
      <c r="DJ27" s="639"/>
      <c r="DK27" s="640"/>
      <c r="DL27" s="634">
        <v>3036306</v>
      </c>
      <c r="DM27" s="639"/>
      <c r="DN27" s="639"/>
      <c r="DO27" s="639"/>
      <c r="DP27" s="639"/>
      <c r="DQ27" s="639"/>
      <c r="DR27" s="639"/>
      <c r="DS27" s="639"/>
      <c r="DT27" s="639"/>
      <c r="DU27" s="639"/>
      <c r="DV27" s="640"/>
      <c r="DW27" s="631">
        <v>14.2</v>
      </c>
      <c r="DX27" s="641"/>
      <c r="DY27" s="641"/>
      <c r="DZ27" s="641"/>
      <c r="EA27" s="641"/>
      <c r="EB27" s="641"/>
      <c r="EC27" s="668"/>
    </row>
    <row r="28" spans="2:133" ht="11.25" customHeight="1">
      <c r="B28" s="625" t="s">
        <v>594</v>
      </c>
      <c r="C28" s="626"/>
      <c r="D28" s="626"/>
      <c r="E28" s="626"/>
      <c r="F28" s="626"/>
      <c r="G28" s="626"/>
      <c r="H28" s="626"/>
      <c r="I28" s="626"/>
      <c r="J28" s="626"/>
      <c r="K28" s="626"/>
      <c r="L28" s="626"/>
      <c r="M28" s="626"/>
      <c r="N28" s="626"/>
      <c r="O28" s="626"/>
      <c r="P28" s="626"/>
      <c r="Q28" s="627"/>
      <c r="R28" s="628">
        <v>19273</v>
      </c>
      <c r="S28" s="629"/>
      <c r="T28" s="629"/>
      <c r="U28" s="629"/>
      <c r="V28" s="629"/>
      <c r="W28" s="629"/>
      <c r="X28" s="629"/>
      <c r="Y28" s="630"/>
      <c r="Z28" s="655">
        <v>0</v>
      </c>
      <c r="AA28" s="655"/>
      <c r="AB28" s="655"/>
      <c r="AC28" s="655"/>
      <c r="AD28" s="656">
        <v>19273</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595</v>
      </c>
      <c r="CE28" s="666"/>
      <c r="CF28" s="666"/>
      <c r="CG28" s="666"/>
      <c r="CH28" s="666"/>
      <c r="CI28" s="666"/>
      <c r="CJ28" s="666"/>
      <c r="CK28" s="666"/>
      <c r="CL28" s="666"/>
      <c r="CM28" s="666"/>
      <c r="CN28" s="666"/>
      <c r="CO28" s="666"/>
      <c r="CP28" s="666"/>
      <c r="CQ28" s="667"/>
      <c r="CR28" s="628">
        <v>2488590</v>
      </c>
      <c r="CS28" s="629"/>
      <c r="CT28" s="629"/>
      <c r="CU28" s="629"/>
      <c r="CV28" s="629"/>
      <c r="CW28" s="629"/>
      <c r="CX28" s="629"/>
      <c r="CY28" s="630"/>
      <c r="CZ28" s="631">
        <v>6.5</v>
      </c>
      <c r="DA28" s="641"/>
      <c r="DB28" s="641"/>
      <c r="DC28" s="642"/>
      <c r="DD28" s="634">
        <v>2449769</v>
      </c>
      <c r="DE28" s="629"/>
      <c r="DF28" s="629"/>
      <c r="DG28" s="629"/>
      <c r="DH28" s="629"/>
      <c r="DI28" s="629"/>
      <c r="DJ28" s="629"/>
      <c r="DK28" s="630"/>
      <c r="DL28" s="634">
        <v>2449769</v>
      </c>
      <c r="DM28" s="629"/>
      <c r="DN28" s="629"/>
      <c r="DO28" s="629"/>
      <c r="DP28" s="629"/>
      <c r="DQ28" s="629"/>
      <c r="DR28" s="629"/>
      <c r="DS28" s="629"/>
      <c r="DT28" s="629"/>
      <c r="DU28" s="629"/>
      <c r="DV28" s="630"/>
      <c r="DW28" s="631">
        <v>11.5</v>
      </c>
      <c r="DX28" s="641"/>
      <c r="DY28" s="641"/>
      <c r="DZ28" s="641"/>
      <c r="EA28" s="641"/>
      <c r="EB28" s="641"/>
      <c r="EC28" s="668"/>
    </row>
    <row r="29" spans="2:133" ht="11.25" customHeight="1">
      <c r="B29" s="625" t="s">
        <v>260</v>
      </c>
      <c r="C29" s="626"/>
      <c r="D29" s="626"/>
      <c r="E29" s="626"/>
      <c r="F29" s="626"/>
      <c r="G29" s="626"/>
      <c r="H29" s="626"/>
      <c r="I29" s="626"/>
      <c r="J29" s="626"/>
      <c r="K29" s="626"/>
      <c r="L29" s="626"/>
      <c r="M29" s="626"/>
      <c r="N29" s="626"/>
      <c r="O29" s="626"/>
      <c r="P29" s="626"/>
      <c r="Q29" s="627"/>
      <c r="R29" s="628">
        <v>306595</v>
      </c>
      <c r="S29" s="629"/>
      <c r="T29" s="629"/>
      <c r="U29" s="629"/>
      <c r="V29" s="629"/>
      <c r="W29" s="629"/>
      <c r="X29" s="629"/>
      <c r="Y29" s="630"/>
      <c r="Z29" s="655">
        <v>0.8</v>
      </c>
      <c r="AA29" s="655"/>
      <c r="AB29" s="655"/>
      <c r="AC29" s="655"/>
      <c r="AD29" s="656" t="s">
        <v>565</v>
      </c>
      <c r="AE29" s="656"/>
      <c r="AF29" s="656"/>
      <c r="AG29" s="656"/>
      <c r="AH29" s="656"/>
      <c r="AI29" s="656"/>
      <c r="AJ29" s="656"/>
      <c r="AK29" s="656"/>
      <c r="AL29" s="631" t="s">
        <v>342</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261</v>
      </c>
      <c r="CE29" s="716"/>
      <c r="CF29" s="665" t="s">
        <v>596</v>
      </c>
      <c r="CG29" s="666"/>
      <c r="CH29" s="666"/>
      <c r="CI29" s="666"/>
      <c r="CJ29" s="666"/>
      <c r="CK29" s="666"/>
      <c r="CL29" s="666"/>
      <c r="CM29" s="666"/>
      <c r="CN29" s="666"/>
      <c r="CO29" s="666"/>
      <c r="CP29" s="666"/>
      <c r="CQ29" s="667"/>
      <c r="CR29" s="628">
        <v>2488590</v>
      </c>
      <c r="CS29" s="639"/>
      <c r="CT29" s="639"/>
      <c r="CU29" s="639"/>
      <c r="CV29" s="639"/>
      <c r="CW29" s="639"/>
      <c r="CX29" s="639"/>
      <c r="CY29" s="640"/>
      <c r="CZ29" s="631">
        <v>6.5</v>
      </c>
      <c r="DA29" s="641"/>
      <c r="DB29" s="641"/>
      <c r="DC29" s="642"/>
      <c r="DD29" s="634">
        <v>2449769</v>
      </c>
      <c r="DE29" s="639"/>
      <c r="DF29" s="639"/>
      <c r="DG29" s="639"/>
      <c r="DH29" s="639"/>
      <c r="DI29" s="639"/>
      <c r="DJ29" s="639"/>
      <c r="DK29" s="640"/>
      <c r="DL29" s="634">
        <v>2449769</v>
      </c>
      <c r="DM29" s="639"/>
      <c r="DN29" s="639"/>
      <c r="DO29" s="639"/>
      <c r="DP29" s="639"/>
      <c r="DQ29" s="639"/>
      <c r="DR29" s="639"/>
      <c r="DS29" s="639"/>
      <c r="DT29" s="639"/>
      <c r="DU29" s="639"/>
      <c r="DV29" s="640"/>
      <c r="DW29" s="631">
        <v>11.5</v>
      </c>
      <c r="DX29" s="641"/>
      <c r="DY29" s="641"/>
      <c r="DZ29" s="641"/>
      <c r="EA29" s="641"/>
      <c r="EB29" s="641"/>
      <c r="EC29" s="668"/>
    </row>
    <row r="30" spans="2:133" ht="11.25" customHeight="1">
      <c r="B30" s="625" t="s">
        <v>262</v>
      </c>
      <c r="C30" s="626"/>
      <c r="D30" s="626"/>
      <c r="E30" s="626"/>
      <c r="F30" s="626"/>
      <c r="G30" s="626"/>
      <c r="H30" s="626"/>
      <c r="I30" s="626"/>
      <c r="J30" s="626"/>
      <c r="K30" s="626"/>
      <c r="L30" s="626"/>
      <c r="M30" s="626"/>
      <c r="N30" s="626"/>
      <c r="O30" s="626"/>
      <c r="P30" s="626"/>
      <c r="Q30" s="627"/>
      <c r="R30" s="628">
        <v>253131</v>
      </c>
      <c r="S30" s="629"/>
      <c r="T30" s="629"/>
      <c r="U30" s="629"/>
      <c r="V30" s="629"/>
      <c r="W30" s="629"/>
      <c r="X30" s="629"/>
      <c r="Y30" s="630"/>
      <c r="Z30" s="655">
        <v>0.6</v>
      </c>
      <c r="AA30" s="655"/>
      <c r="AB30" s="655"/>
      <c r="AC30" s="655"/>
      <c r="AD30" s="656">
        <v>51494</v>
      </c>
      <c r="AE30" s="656"/>
      <c r="AF30" s="656"/>
      <c r="AG30" s="656"/>
      <c r="AH30" s="656"/>
      <c r="AI30" s="656"/>
      <c r="AJ30" s="656"/>
      <c r="AK30" s="656"/>
      <c r="AL30" s="631">
        <v>0.3</v>
      </c>
      <c r="AM30" s="632"/>
      <c r="AN30" s="632"/>
      <c r="AO30" s="657"/>
      <c r="AP30" s="687" t="s">
        <v>217</v>
      </c>
      <c r="AQ30" s="688"/>
      <c r="AR30" s="688"/>
      <c r="AS30" s="688"/>
      <c r="AT30" s="688"/>
      <c r="AU30" s="688"/>
      <c r="AV30" s="688"/>
      <c r="AW30" s="688"/>
      <c r="AX30" s="688"/>
      <c r="AY30" s="688"/>
      <c r="AZ30" s="688"/>
      <c r="BA30" s="688"/>
      <c r="BB30" s="688"/>
      <c r="BC30" s="688"/>
      <c r="BD30" s="688"/>
      <c r="BE30" s="688"/>
      <c r="BF30" s="689"/>
      <c r="BG30" s="687" t="s">
        <v>263</v>
      </c>
      <c r="BH30" s="712"/>
      <c r="BI30" s="712"/>
      <c r="BJ30" s="712"/>
      <c r="BK30" s="712"/>
      <c r="BL30" s="712"/>
      <c r="BM30" s="712"/>
      <c r="BN30" s="712"/>
      <c r="BO30" s="712"/>
      <c r="BP30" s="712"/>
      <c r="BQ30" s="713"/>
      <c r="BR30" s="687" t="s">
        <v>264</v>
      </c>
      <c r="BS30" s="712"/>
      <c r="BT30" s="712"/>
      <c r="BU30" s="712"/>
      <c r="BV30" s="712"/>
      <c r="BW30" s="712"/>
      <c r="BX30" s="712"/>
      <c r="BY30" s="712"/>
      <c r="BZ30" s="712"/>
      <c r="CA30" s="712"/>
      <c r="CB30" s="713"/>
      <c r="CD30" s="717"/>
      <c r="CE30" s="718"/>
      <c r="CF30" s="665" t="s">
        <v>597</v>
      </c>
      <c r="CG30" s="666"/>
      <c r="CH30" s="666"/>
      <c r="CI30" s="666"/>
      <c r="CJ30" s="666"/>
      <c r="CK30" s="666"/>
      <c r="CL30" s="666"/>
      <c r="CM30" s="666"/>
      <c r="CN30" s="666"/>
      <c r="CO30" s="666"/>
      <c r="CP30" s="666"/>
      <c r="CQ30" s="667"/>
      <c r="CR30" s="628">
        <v>2369742</v>
      </c>
      <c r="CS30" s="629"/>
      <c r="CT30" s="629"/>
      <c r="CU30" s="629"/>
      <c r="CV30" s="629"/>
      <c r="CW30" s="629"/>
      <c r="CX30" s="629"/>
      <c r="CY30" s="630"/>
      <c r="CZ30" s="631">
        <v>6.2</v>
      </c>
      <c r="DA30" s="641"/>
      <c r="DB30" s="641"/>
      <c r="DC30" s="642"/>
      <c r="DD30" s="634">
        <v>2330922</v>
      </c>
      <c r="DE30" s="629"/>
      <c r="DF30" s="629"/>
      <c r="DG30" s="629"/>
      <c r="DH30" s="629"/>
      <c r="DI30" s="629"/>
      <c r="DJ30" s="629"/>
      <c r="DK30" s="630"/>
      <c r="DL30" s="634">
        <v>2330922</v>
      </c>
      <c r="DM30" s="629"/>
      <c r="DN30" s="629"/>
      <c r="DO30" s="629"/>
      <c r="DP30" s="629"/>
      <c r="DQ30" s="629"/>
      <c r="DR30" s="629"/>
      <c r="DS30" s="629"/>
      <c r="DT30" s="629"/>
      <c r="DU30" s="629"/>
      <c r="DV30" s="630"/>
      <c r="DW30" s="631">
        <v>10.9</v>
      </c>
      <c r="DX30" s="641"/>
      <c r="DY30" s="641"/>
      <c r="DZ30" s="641"/>
      <c r="EA30" s="641"/>
      <c r="EB30" s="641"/>
      <c r="EC30" s="668"/>
    </row>
    <row r="31" spans="2:133" ht="11.25" customHeight="1">
      <c r="B31" s="625" t="s">
        <v>265</v>
      </c>
      <c r="C31" s="626"/>
      <c r="D31" s="626"/>
      <c r="E31" s="626"/>
      <c r="F31" s="626"/>
      <c r="G31" s="626"/>
      <c r="H31" s="626"/>
      <c r="I31" s="626"/>
      <c r="J31" s="626"/>
      <c r="K31" s="626"/>
      <c r="L31" s="626"/>
      <c r="M31" s="626"/>
      <c r="N31" s="626"/>
      <c r="O31" s="626"/>
      <c r="P31" s="626"/>
      <c r="Q31" s="627"/>
      <c r="R31" s="628">
        <v>335513</v>
      </c>
      <c r="S31" s="629"/>
      <c r="T31" s="629"/>
      <c r="U31" s="629"/>
      <c r="V31" s="629"/>
      <c r="W31" s="629"/>
      <c r="X31" s="629"/>
      <c r="Y31" s="630"/>
      <c r="Z31" s="655">
        <v>0.8</v>
      </c>
      <c r="AA31" s="655"/>
      <c r="AB31" s="655"/>
      <c r="AC31" s="655"/>
      <c r="AD31" s="656" t="s">
        <v>565</v>
      </c>
      <c r="AE31" s="656"/>
      <c r="AF31" s="656"/>
      <c r="AG31" s="656"/>
      <c r="AH31" s="656"/>
      <c r="AI31" s="656"/>
      <c r="AJ31" s="656"/>
      <c r="AK31" s="656"/>
      <c r="AL31" s="631" t="s">
        <v>342</v>
      </c>
      <c r="AM31" s="632"/>
      <c r="AN31" s="632"/>
      <c r="AO31" s="657"/>
      <c r="AP31" s="703" t="s">
        <v>266</v>
      </c>
      <c r="AQ31" s="704"/>
      <c r="AR31" s="704"/>
      <c r="AS31" s="704"/>
      <c r="AT31" s="709" t="s">
        <v>267</v>
      </c>
      <c r="AU31" s="366"/>
      <c r="AV31" s="366"/>
      <c r="AW31" s="366"/>
      <c r="AX31" s="696" t="s">
        <v>186</v>
      </c>
      <c r="AY31" s="697"/>
      <c r="AZ31" s="697"/>
      <c r="BA31" s="697"/>
      <c r="BB31" s="697"/>
      <c r="BC31" s="697"/>
      <c r="BD31" s="697"/>
      <c r="BE31" s="697"/>
      <c r="BF31" s="698"/>
      <c r="BG31" s="699">
        <v>99.2</v>
      </c>
      <c r="BH31" s="700"/>
      <c r="BI31" s="700"/>
      <c r="BJ31" s="700"/>
      <c r="BK31" s="700"/>
      <c r="BL31" s="700"/>
      <c r="BM31" s="701">
        <v>95.4</v>
      </c>
      <c r="BN31" s="700"/>
      <c r="BO31" s="700"/>
      <c r="BP31" s="700"/>
      <c r="BQ31" s="702"/>
      <c r="BR31" s="699">
        <v>98.4</v>
      </c>
      <c r="BS31" s="700"/>
      <c r="BT31" s="700"/>
      <c r="BU31" s="700"/>
      <c r="BV31" s="700"/>
      <c r="BW31" s="700"/>
      <c r="BX31" s="701">
        <v>94.1</v>
      </c>
      <c r="BY31" s="700"/>
      <c r="BZ31" s="700"/>
      <c r="CA31" s="700"/>
      <c r="CB31" s="702"/>
      <c r="CD31" s="717"/>
      <c r="CE31" s="718"/>
      <c r="CF31" s="665" t="s">
        <v>598</v>
      </c>
      <c r="CG31" s="666"/>
      <c r="CH31" s="666"/>
      <c r="CI31" s="666"/>
      <c r="CJ31" s="666"/>
      <c r="CK31" s="666"/>
      <c r="CL31" s="666"/>
      <c r="CM31" s="666"/>
      <c r="CN31" s="666"/>
      <c r="CO31" s="666"/>
      <c r="CP31" s="666"/>
      <c r="CQ31" s="667"/>
      <c r="CR31" s="628">
        <v>118848</v>
      </c>
      <c r="CS31" s="639"/>
      <c r="CT31" s="639"/>
      <c r="CU31" s="639"/>
      <c r="CV31" s="639"/>
      <c r="CW31" s="639"/>
      <c r="CX31" s="639"/>
      <c r="CY31" s="640"/>
      <c r="CZ31" s="631">
        <v>0.3</v>
      </c>
      <c r="DA31" s="641"/>
      <c r="DB31" s="641"/>
      <c r="DC31" s="642"/>
      <c r="DD31" s="634">
        <v>118847</v>
      </c>
      <c r="DE31" s="639"/>
      <c r="DF31" s="639"/>
      <c r="DG31" s="639"/>
      <c r="DH31" s="639"/>
      <c r="DI31" s="639"/>
      <c r="DJ31" s="639"/>
      <c r="DK31" s="640"/>
      <c r="DL31" s="634">
        <v>118847</v>
      </c>
      <c r="DM31" s="639"/>
      <c r="DN31" s="639"/>
      <c r="DO31" s="639"/>
      <c r="DP31" s="639"/>
      <c r="DQ31" s="639"/>
      <c r="DR31" s="639"/>
      <c r="DS31" s="639"/>
      <c r="DT31" s="639"/>
      <c r="DU31" s="639"/>
      <c r="DV31" s="640"/>
      <c r="DW31" s="631">
        <v>0.6</v>
      </c>
      <c r="DX31" s="641"/>
      <c r="DY31" s="641"/>
      <c r="DZ31" s="641"/>
      <c r="EA31" s="641"/>
      <c r="EB31" s="641"/>
      <c r="EC31" s="668"/>
    </row>
    <row r="32" spans="2:133" ht="11.25" customHeight="1">
      <c r="B32" s="625" t="s">
        <v>268</v>
      </c>
      <c r="C32" s="626"/>
      <c r="D32" s="626"/>
      <c r="E32" s="626"/>
      <c r="F32" s="626"/>
      <c r="G32" s="626"/>
      <c r="H32" s="626"/>
      <c r="I32" s="626"/>
      <c r="J32" s="626"/>
      <c r="K32" s="626"/>
      <c r="L32" s="626"/>
      <c r="M32" s="626"/>
      <c r="N32" s="626"/>
      <c r="O32" s="626"/>
      <c r="P32" s="626"/>
      <c r="Q32" s="627"/>
      <c r="R32" s="628">
        <v>11390225</v>
      </c>
      <c r="S32" s="629"/>
      <c r="T32" s="629"/>
      <c r="U32" s="629"/>
      <c r="V32" s="629"/>
      <c r="W32" s="629"/>
      <c r="X32" s="629"/>
      <c r="Y32" s="630"/>
      <c r="Z32" s="655">
        <v>28.4</v>
      </c>
      <c r="AA32" s="655"/>
      <c r="AB32" s="655"/>
      <c r="AC32" s="655"/>
      <c r="AD32" s="656" t="s">
        <v>563</v>
      </c>
      <c r="AE32" s="656"/>
      <c r="AF32" s="656"/>
      <c r="AG32" s="656"/>
      <c r="AH32" s="656"/>
      <c r="AI32" s="656"/>
      <c r="AJ32" s="656"/>
      <c r="AK32" s="656"/>
      <c r="AL32" s="631" t="s">
        <v>342</v>
      </c>
      <c r="AM32" s="632"/>
      <c r="AN32" s="632"/>
      <c r="AO32" s="657"/>
      <c r="AP32" s="705"/>
      <c r="AQ32" s="706"/>
      <c r="AR32" s="706"/>
      <c r="AS32" s="706"/>
      <c r="AT32" s="710"/>
      <c r="AU32" s="362" t="s">
        <v>599</v>
      </c>
      <c r="AV32" s="362"/>
      <c r="AW32" s="362"/>
      <c r="AX32" s="625" t="s">
        <v>269</v>
      </c>
      <c r="AY32" s="626"/>
      <c r="AZ32" s="626"/>
      <c r="BA32" s="626"/>
      <c r="BB32" s="626"/>
      <c r="BC32" s="626"/>
      <c r="BD32" s="626"/>
      <c r="BE32" s="626"/>
      <c r="BF32" s="627"/>
      <c r="BG32" s="694">
        <v>99.1</v>
      </c>
      <c r="BH32" s="639"/>
      <c r="BI32" s="639"/>
      <c r="BJ32" s="639"/>
      <c r="BK32" s="639"/>
      <c r="BL32" s="639"/>
      <c r="BM32" s="632">
        <v>95.1</v>
      </c>
      <c r="BN32" s="695"/>
      <c r="BO32" s="695"/>
      <c r="BP32" s="695"/>
      <c r="BQ32" s="672"/>
      <c r="BR32" s="694">
        <v>98.9</v>
      </c>
      <c r="BS32" s="639"/>
      <c r="BT32" s="639"/>
      <c r="BU32" s="639"/>
      <c r="BV32" s="639"/>
      <c r="BW32" s="639"/>
      <c r="BX32" s="632">
        <v>94.4</v>
      </c>
      <c r="BY32" s="695"/>
      <c r="BZ32" s="695"/>
      <c r="CA32" s="695"/>
      <c r="CB32" s="672"/>
      <c r="CD32" s="719"/>
      <c r="CE32" s="720"/>
      <c r="CF32" s="665" t="s">
        <v>600</v>
      </c>
      <c r="CG32" s="666"/>
      <c r="CH32" s="666"/>
      <c r="CI32" s="666"/>
      <c r="CJ32" s="666"/>
      <c r="CK32" s="666"/>
      <c r="CL32" s="666"/>
      <c r="CM32" s="666"/>
      <c r="CN32" s="666"/>
      <c r="CO32" s="666"/>
      <c r="CP32" s="666"/>
      <c r="CQ32" s="667"/>
      <c r="CR32" s="628" t="s">
        <v>563</v>
      </c>
      <c r="CS32" s="629"/>
      <c r="CT32" s="629"/>
      <c r="CU32" s="629"/>
      <c r="CV32" s="629"/>
      <c r="CW32" s="629"/>
      <c r="CX32" s="629"/>
      <c r="CY32" s="630"/>
      <c r="CZ32" s="631" t="s">
        <v>342</v>
      </c>
      <c r="DA32" s="641"/>
      <c r="DB32" s="641"/>
      <c r="DC32" s="642"/>
      <c r="DD32" s="634" t="s">
        <v>563</v>
      </c>
      <c r="DE32" s="629"/>
      <c r="DF32" s="629"/>
      <c r="DG32" s="629"/>
      <c r="DH32" s="629"/>
      <c r="DI32" s="629"/>
      <c r="DJ32" s="629"/>
      <c r="DK32" s="630"/>
      <c r="DL32" s="634" t="s">
        <v>565</v>
      </c>
      <c r="DM32" s="629"/>
      <c r="DN32" s="629"/>
      <c r="DO32" s="629"/>
      <c r="DP32" s="629"/>
      <c r="DQ32" s="629"/>
      <c r="DR32" s="629"/>
      <c r="DS32" s="629"/>
      <c r="DT32" s="629"/>
      <c r="DU32" s="629"/>
      <c r="DV32" s="630"/>
      <c r="DW32" s="631" t="s">
        <v>565</v>
      </c>
      <c r="DX32" s="641"/>
      <c r="DY32" s="641"/>
      <c r="DZ32" s="641"/>
      <c r="EA32" s="641"/>
      <c r="EB32" s="641"/>
      <c r="EC32" s="668"/>
    </row>
    <row r="33" spans="2:133" ht="11.25" customHeight="1">
      <c r="B33" s="691" t="s">
        <v>270</v>
      </c>
      <c r="C33" s="692"/>
      <c r="D33" s="692"/>
      <c r="E33" s="692"/>
      <c r="F33" s="692"/>
      <c r="G33" s="692"/>
      <c r="H33" s="692"/>
      <c r="I33" s="692"/>
      <c r="J33" s="692"/>
      <c r="K33" s="692"/>
      <c r="L33" s="692"/>
      <c r="M33" s="692"/>
      <c r="N33" s="692"/>
      <c r="O33" s="692"/>
      <c r="P33" s="692"/>
      <c r="Q33" s="693"/>
      <c r="R33" s="628">
        <v>1427</v>
      </c>
      <c r="S33" s="629"/>
      <c r="T33" s="629"/>
      <c r="U33" s="629"/>
      <c r="V33" s="629"/>
      <c r="W33" s="629"/>
      <c r="X33" s="629"/>
      <c r="Y33" s="630"/>
      <c r="Z33" s="655">
        <v>0</v>
      </c>
      <c r="AA33" s="655"/>
      <c r="AB33" s="655"/>
      <c r="AC33" s="655"/>
      <c r="AD33" s="656">
        <v>1427</v>
      </c>
      <c r="AE33" s="656"/>
      <c r="AF33" s="656"/>
      <c r="AG33" s="656"/>
      <c r="AH33" s="656"/>
      <c r="AI33" s="656"/>
      <c r="AJ33" s="656"/>
      <c r="AK33" s="656"/>
      <c r="AL33" s="631">
        <v>0</v>
      </c>
      <c r="AM33" s="632"/>
      <c r="AN33" s="632"/>
      <c r="AO33" s="657"/>
      <c r="AP33" s="707"/>
      <c r="AQ33" s="708"/>
      <c r="AR33" s="708"/>
      <c r="AS33" s="708"/>
      <c r="AT33" s="711"/>
      <c r="AU33" s="360"/>
      <c r="AV33" s="360"/>
      <c r="AW33" s="360"/>
      <c r="AX33" s="605" t="s">
        <v>271</v>
      </c>
      <c r="AY33" s="606"/>
      <c r="AZ33" s="606"/>
      <c r="BA33" s="606"/>
      <c r="BB33" s="606"/>
      <c r="BC33" s="606"/>
      <c r="BD33" s="606"/>
      <c r="BE33" s="606"/>
      <c r="BF33" s="607"/>
      <c r="BG33" s="690">
        <v>99.3</v>
      </c>
      <c r="BH33" s="609"/>
      <c r="BI33" s="609"/>
      <c r="BJ33" s="609"/>
      <c r="BK33" s="609"/>
      <c r="BL33" s="609"/>
      <c r="BM33" s="647">
        <v>95.2</v>
      </c>
      <c r="BN33" s="609"/>
      <c r="BO33" s="609"/>
      <c r="BP33" s="609"/>
      <c r="BQ33" s="658"/>
      <c r="BR33" s="690">
        <v>97.8</v>
      </c>
      <c r="BS33" s="609"/>
      <c r="BT33" s="609"/>
      <c r="BU33" s="609"/>
      <c r="BV33" s="609"/>
      <c r="BW33" s="609"/>
      <c r="BX33" s="647">
        <v>93.3</v>
      </c>
      <c r="BY33" s="609"/>
      <c r="BZ33" s="609"/>
      <c r="CA33" s="609"/>
      <c r="CB33" s="658"/>
      <c r="CD33" s="665" t="s">
        <v>272</v>
      </c>
      <c r="CE33" s="666"/>
      <c r="CF33" s="666"/>
      <c r="CG33" s="666"/>
      <c r="CH33" s="666"/>
      <c r="CI33" s="666"/>
      <c r="CJ33" s="666"/>
      <c r="CK33" s="666"/>
      <c r="CL33" s="666"/>
      <c r="CM33" s="666"/>
      <c r="CN33" s="666"/>
      <c r="CO33" s="666"/>
      <c r="CP33" s="666"/>
      <c r="CQ33" s="667"/>
      <c r="CR33" s="628">
        <v>15089151</v>
      </c>
      <c r="CS33" s="639"/>
      <c r="CT33" s="639"/>
      <c r="CU33" s="639"/>
      <c r="CV33" s="639"/>
      <c r="CW33" s="639"/>
      <c r="CX33" s="639"/>
      <c r="CY33" s="640"/>
      <c r="CZ33" s="631">
        <v>39.5</v>
      </c>
      <c r="DA33" s="641"/>
      <c r="DB33" s="641"/>
      <c r="DC33" s="642"/>
      <c r="DD33" s="634">
        <v>12248553</v>
      </c>
      <c r="DE33" s="639"/>
      <c r="DF33" s="639"/>
      <c r="DG33" s="639"/>
      <c r="DH33" s="639"/>
      <c r="DI33" s="639"/>
      <c r="DJ33" s="639"/>
      <c r="DK33" s="640"/>
      <c r="DL33" s="634">
        <v>8013352</v>
      </c>
      <c r="DM33" s="639"/>
      <c r="DN33" s="639"/>
      <c r="DO33" s="639"/>
      <c r="DP33" s="639"/>
      <c r="DQ33" s="639"/>
      <c r="DR33" s="639"/>
      <c r="DS33" s="639"/>
      <c r="DT33" s="639"/>
      <c r="DU33" s="639"/>
      <c r="DV33" s="640"/>
      <c r="DW33" s="631">
        <v>37.5</v>
      </c>
      <c r="DX33" s="641"/>
      <c r="DY33" s="641"/>
      <c r="DZ33" s="641"/>
      <c r="EA33" s="641"/>
      <c r="EB33" s="641"/>
      <c r="EC33" s="668"/>
    </row>
    <row r="34" spans="2:133" ht="11.25" customHeight="1">
      <c r="B34" s="625" t="s">
        <v>273</v>
      </c>
      <c r="C34" s="626"/>
      <c r="D34" s="626"/>
      <c r="E34" s="626"/>
      <c r="F34" s="626"/>
      <c r="G34" s="626"/>
      <c r="H34" s="626"/>
      <c r="I34" s="626"/>
      <c r="J34" s="626"/>
      <c r="K34" s="626"/>
      <c r="L34" s="626"/>
      <c r="M34" s="626"/>
      <c r="N34" s="626"/>
      <c r="O34" s="626"/>
      <c r="P34" s="626"/>
      <c r="Q34" s="627"/>
      <c r="R34" s="628">
        <v>2946864</v>
      </c>
      <c r="S34" s="629"/>
      <c r="T34" s="629"/>
      <c r="U34" s="629"/>
      <c r="V34" s="629"/>
      <c r="W34" s="629"/>
      <c r="X34" s="629"/>
      <c r="Y34" s="630"/>
      <c r="Z34" s="655">
        <v>7.3</v>
      </c>
      <c r="AA34" s="655"/>
      <c r="AB34" s="655"/>
      <c r="AC34" s="655"/>
      <c r="AD34" s="656" t="s">
        <v>342</v>
      </c>
      <c r="AE34" s="656"/>
      <c r="AF34" s="656"/>
      <c r="AG34" s="656"/>
      <c r="AH34" s="656"/>
      <c r="AI34" s="656"/>
      <c r="AJ34" s="656"/>
      <c r="AK34" s="656"/>
      <c r="AL34" s="631" t="s">
        <v>563</v>
      </c>
      <c r="AM34" s="632"/>
      <c r="AN34" s="632"/>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601</v>
      </c>
      <c r="CE34" s="666"/>
      <c r="CF34" s="666"/>
      <c r="CG34" s="666"/>
      <c r="CH34" s="666"/>
      <c r="CI34" s="666"/>
      <c r="CJ34" s="666"/>
      <c r="CK34" s="666"/>
      <c r="CL34" s="666"/>
      <c r="CM34" s="666"/>
      <c r="CN34" s="666"/>
      <c r="CO34" s="666"/>
      <c r="CP34" s="666"/>
      <c r="CQ34" s="667"/>
      <c r="CR34" s="628">
        <v>4363963</v>
      </c>
      <c r="CS34" s="629"/>
      <c r="CT34" s="629"/>
      <c r="CU34" s="629"/>
      <c r="CV34" s="629"/>
      <c r="CW34" s="629"/>
      <c r="CX34" s="629"/>
      <c r="CY34" s="630"/>
      <c r="CZ34" s="631">
        <v>11.4</v>
      </c>
      <c r="DA34" s="641"/>
      <c r="DB34" s="641"/>
      <c r="DC34" s="642"/>
      <c r="DD34" s="634">
        <v>3139756</v>
      </c>
      <c r="DE34" s="629"/>
      <c r="DF34" s="629"/>
      <c r="DG34" s="629"/>
      <c r="DH34" s="629"/>
      <c r="DI34" s="629"/>
      <c r="DJ34" s="629"/>
      <c r="DK34" s="630"/>
      <c r="DL34" s="634">
        <v>2932815</v>
      </c>
      <c r="DM34" s="629"/>
      <c r="DN34" s="629"/>
      <c r="DO34" s="629"/>
      <c r="DP34" s="629"/>
      <c r="DQ34" s="629"/>
      <c r="DR34" s="629"/>
      <c r="DS34" s="629"/>
      <c r="DT34" s="629"/>
      <c r="DU34" s="629"/>
      <c r="DV34" s="630"/>
      <c r="DW34" s="631">
        <v>13.7</v>
      </c>
      <c r="DX34" s="641"/>
      <c r="DY34" s="641"/>
      <c r="DZ34" s="641"/>
      <c r="EA34" s="641"/>
      <c r="EB34" s="641"/>
      <c r="EC34" s="668"/>
    </row>
    <row r="35" spans="2:133" ht="11.25" customHeight="1">
      <c r="B35" s="625" t="s">
        <v>274</v>
      </c>
      <c r="C35" s="626"/>
      <c r="D35" s="626"/>
      <c r="E35" s="626"/>
      <c r="F35" s="626"/>
      <c r="G35" s="626"/>
      <c r="H35" s="626"/>
      <c r="I35" s="626"/>
      <c r="J35" s="626"/>
      <c r="K35" s="626"/>
      <c r="L35" s="626"/>
      <c r="M35" s="626"/>
      <c r="N35" s="626"/>
      <c r="O35" s="626"/>
      <c r="P35" s="626"/>
      <c r="Q35" s="627"/>
      <c r="R35" s="628">
        <v>47185</v>
      </c>
      <c r="S35" s="629"/>
      <c r="T35" s="629"/>
      <c r="U35" s="629"/>
      <c r="V35" s="629"/>
      <c r="W35" s="629"/>
      <c r="X35" s="629"/>
      <c r="Y35" s="630"/>
      <c r="Z35" s="655">
        <v>0.1</v>
      </c>
      <c r="AA35" s="655"/>
      <c r="AB35" s="655"/>
      <c r="AC35" s="655"/>
      <c r="AD35" s="656">
        <v>22649</v>
      </c>
      <c r="AE35" s="656"/>
      <c r="AF35" s="656"/>
      <c r="AG35" s="656"/>
      <c r="AH35" s="656"/>
      <c r="AI35" s="656"/>
      <c r="AJ35" s="656"/>
      <c r="AK35" s="656"/>
      <c r="AL35" s="631">
        <v>0.1</v>
      </c>
      <c r="AM35" s="632"/>
      <c r="AN35" s="632"/>
      <c r="AO35" s="657"/>
      <c r="AP35" s="218"/>
      <c r="AQ35" s="687" t="s">
        <v>275</v>
      </c>
      <c r="AR35" s="688"/>
      <c r="AS35" s="688"/>
      <c r="AT35" s="688"/>
      <c r="AU35" s="688"/>
      <c r="AV35" s="688"/>
      <c r="AW35" s="688"/>
      <c r="AX35" s="688"/>
      <c r="AY35" s="688"/>
      <c r="AZ35" s="688"/>
      <c r="BA35" s="688"/>
      <c r="BB35" s="688"/>
      <c r="BC35" s="688"/>
      <c r="BD35" s="688"/>
      <c r="BE35" s="688"/>
      <c r="BF35" s="689"/>
      <c r="BG35" s="687" t="s">
        <v>276</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602</v>
      </c>
      <c r="CE35" s="666"/>
      <c r="CF35" s="666"/>
      <c r="CG35" s="666"/>
      <c r="CH35" s="666"/>
      <c r="CI35" s="666"/>
      <c r="CJ35" s="666"/>
      <c r="CK35" s="666"/>
      <c r="CL35" s="666"/>
      <c r="CM35" s="666"/>
      <c r="CN35" s="666"/>
      <c r="CO35" s="666"/>
      <c r="CP35" s="666"/>
      <c r="CQ35" s="667"/>
      <c r="CR35" s="628">
        <v>124383</v>
      </c>
      <c r="CS35" s="639"/>
      <c r="CT35" s="639"/>
      <c r="CU35" s="639"/>
      <c r="CV35" s="639"/>
      <c r="CW35" s="639"/>
      <c r="CX35" s="639"/>
      <c r="CY35" s="640"/>
      <c r="CZ35" s="631">
        <v>0.3</v>
      </c>
      <c r="DA35" s="641"/>
      <c r="DB35" s="641"/>
      <c r="DC35" s="642"/>
      <c r="DD35" s="634">
        <v>119400</v>
      </c>
      <c r="DE35" s="639"/>
      <c r="DF35" s="639"/>
      <c r="DG35" s="639"/>
      <c r="DH35" s="639"/>
      <c r="DI35" s="639"/>
      <c r="DJ35" s="639"/>
      <c r="DK35" s="640"/>
      <c r="DL35" s="634">
        <v>119400</v>
      </c>
      <c r="DM35" s="639"/>
      <c r="DN35" s="639"/>
      <c r="DO35" s="639"/>
      <c r="DP35" s="639"/>
      <c r="DQ35" s="639"/>
      <c r="DR35" s="639"/>
      <c r="DS35" s="639"/>
      <c r="DT35" s="639"/>
      <c r="DU35" s="639"/>
      <c r="DV35" s="640"/>
      <c r="DW35" s="631">
        <v>0.6</v>
      </c>
      <c r="DX35" s="641"/>
      <c r="DY35" s="641"/>
      <c r="DZ35" s="641"/>
      <c r="EA35" s="641"/>
      <c r="EB35" s="641"/>
      <c r="EC35" s="668"/>
    </row>
    <row r="36" spans="2:133" ht="11.25" customHeight="1">
      <c r="B36" s="625" t="s">
        <v>277</v>
      </c>
      <c r="C36" s="626"/>
      <c r="D36" s="626"/>
      <c r="E36" s="626"/>
      <c r="F36" s="626"/>
      <c r="G36" s="626"/>
      <c r="H36" s="626"/>
      <c r="I36" s="626"/>
      <c r="J36" s="626"/>
      <c r="K36" s="626"/>
      <c r="L36" s="626"/>
      <c r="M36" s="626"/>
      <c r="N36" s="626"/>
      <c r="O36" s="626"/>
      <c r="P36" s="626"/>
      <c r="Q36" s="627"/>
      <c r="R36" s="628">
        <v>286373</v>
      </c>
      <c r="S36" s="629"/>
      <c r="T36" s="629"/>
      <c r="U36" s="629"/>
      <c r="V36" s="629"/>
      <c r="W36" s="629"/>
      <c r="X36" s="629"/>
      <c r="Y36" s="630"/>
      <c r="Z36" s="655">
        <v>0.7</v>
      </c>
      <c r="AA36" s="655"/>
      <c r="AB36" s="655"/>
      <c r="AC36" s="655"/>
      <c r="AD36" s="656" t="s">
        <v>563</v>
      </c>
      <c r="AE36" s="656"/>
      <c r="AF36" s="656"/>
      <c r="AG36" s="656"/>
      <c r="AH36" s="656"/>
      <c r="AI36" s="656"/>
      <c r="AJ36" s="656"/>
      <c r="AK36" s="656"/>
      <c r="AL36" s="631" t="s">
        <v>342</v>
      </c>
      <c r="AM36" s="632"/>
      <c r="AN36" s="632"/>
      <c r="AO36" s="657"/>
      <c r="AP36" s="218"/>
      <c r="AQ36" s="678" t="s">
        <v>603</v>
      </c>
      <c r="AR36" s="679"/>
      <c r="AS36" s="679"/>
      <c r="AT36" s="679"/>
      <c r="AU36" s="679"/>
      <c r="AV36" s="679"/>
      <c r="AW36" s="679"/>
      <c r="AX36" s="679"/>
      <c r="AY36" s="680"/>
      <c r="AZ36" s="681">
        <v>3971361</v>
      </c>
      <c r="BA36" s="682"/>
      <c r="BB36" s="682"/>
      <c r="BC36" s="682"/>
      <c r="BD36" s="682"/>
      <c r="BE36" s="682"/>
      <c r="BF36" s="683"/>
      <c r="BG36" s="684" t="s">
        <v>278</v>
      </c>
      <c r="BH36" s="685"/>
      <c r="BI36" s="685"/>
      <c r="BJ36" s="685"/>
      <c r="BK36" s="685"/>
      <c r="BL36" s="685"/>
      <c r="BM36" s="685"/>
      <c r="BN36" s="685"/>
      <c r="BO36" s="685"/>
      <c r="BP36" s="685"/>
      <c r="BQ36" s="685"/>
      <c r="BR36" s="685"/>
      <c r="BS36" s="685"/>
      <c r="BT36" s="685"/>
      <c r="BU36" s="686"/>
      <c r="BV36" s="681">
        <v>24683</v>
      </c>
      <c r="BW36" s="682"/>
      <c r="BX36" s="682"/>
      <c r="BY36" s="682"/>
      <c r="BZ36" s="682"/>
      <c r="CA36" s="682"/>
      <c r="CB36" s="683"/>
      <c r="CD36" s="665" t="s">
        <v>279</v>
      </c>
      <c r="CE36" s="666"/>
      <c r="CF36" s="666"/>
      <c r="CG36" s="666"/>
      <c r="CH36" s="666"/>
      <c r="CI36" s="666"/>
      <c r="CJ36" s="666"/>
      <c r="CK36" s="666"/>
      <c r="CL36" s="666"/>
      <c r="CM36" s="666"/>
      <c r="CN36" s="666"/>
      <c r="CO36" s="666"/>
      <c r="CP36" s="666"/>
      <c r="CQ36" s="667"/>
      <c r="CR36" s="628">
        <v>4205748</v>
      </c>
      <c r="CS36" s="629"/>
      <c r="CT36" s="629"/>
      <c r="CU36" s="629"/>
      <c r="CV36" s="629"/>
      <c r="CW36" s="629"/>
      <c r="CX36" s="629"/>
      <c r="CY36" s="630"/>
      <c r="CZ36" s="631">
        <v>11</v>
      </c>
      <c r="DA36" s="641"/>
      <c r="DB36" s="641"/>
      <c r="DC36" s="642"/>
      <c r="DD36" s="634">
        <v>3587755</v>
      </c>
      <c r="DE36" s="629"/>
      <c r="DF36" s="629"/>
      <c r="DG36" s="629"/>
      <c r="DH36" s="629"/>
      <c r="DI36" s="629"/>
      <c r="DJ36" s="629"/>
      <c r="DK36" s="630"/>
      <c r="DL36" s="634">
        <v>2518986</v>
      </c>
      <c r="DM36" s="629"/>
      <c r="DN36" s="629"/>
      <c r="DO36" s="629"/>
      <c r="DP36" s="629"/>
      <c r="DQ36" s="629"/>
      <c r="DR36" s="629"/>
      <c r="DS36" s="629"/>
      <c r="DT36" s="629"/>
      <c r="DU36" s="629"/>
      <c r="DV36" s="630"/>
      <c r="DW36" s="631">
        <v>11.8</v>
      </c>
      <c r="DX36" s="641"/>
      <c r="DY36" s="641"/>
      <c r="DZ36" s="641"/>
      <c r="EA36" s="641"/>
      <c r="EB36" s="641"/>
      <c r="EC36" s="668"/>
    </row>
    <row r="37" spans="2:133" ht="11.25" customHeight="1">
      <c r="B37" s="625" t="s">
        <v>280</v>
      </c>
      <c r="C37" s="626"/>
      <c r="D37" s="626"/>
      <c r="E37" s="626"/>
      <c r="F37" s="626"/>
      <c r="G37" s="626"/>
      <c r="H37" s="626"/>
      <c r="I37" s="626"/>
      <c r="J37" s="626"/>
      <c r="K37" s="626"/>
      <c r="L37" s="626"/>
      <c r="M37" s="626"/>
      <c r="N37" s="626"/>
      <c r="O37" s="626"/>
      <c r="P37" s="626"/>
      <c r="Q37" s="627"/>
      <c r="R37" s="628">
        <v>40287</v>
      </c>
      <c r="S37" s="629"/>
      <c r="T37" s="629"/>
      <c r="U37" s="629"/>
      <c r="V37" s="629"/>
      <c r="W37" s="629"/>
      <c r="X37" s="629"/>
      <c r="Y37" s="630"/>
      <c r="Z37" s="655">
        <v>0.1</v>
      </c>
      <c r="AA37" s="655"/>
      <c r="AB37" s="655"/>
      <c r="AC37" s="655"/>
      <c r="AD37" s="656" t="s">
        <v>563</v>
      </c>
      <c r="AE37" s="656"/>
      <c r="AF37" s="656"/>
      <c r="AG37" s="656"/>
      <c r="AH37" s="656"/>
      <c r="AI37" s="656"/>
      <c r="AJ37" s="656"/>
      <c r="AK37" s="656"/>
      <c r="AL37" s="631" t="s">
        <v>563</v>
      </c>
      <c r="AM37" s="632"/>
      <c r="AN37" s="632"/>
      <c r="AO37" s="657"/>
      <c r="AQ37" s="669" t="s">
        <v>604</v>
      </c>
      <c r="AR37" s="670"/>
      <c r="AS37" s="670"/>
      <c r="AT37" s="670"/>
      <c r="AU37" s="670"/>
      <c r="AV37" s="670"/>
      <c r="AW37" s="670"/>
      <c r="AX37" s="670"/>
      <c r="AY37" s="671"/>
      <c r="AZ37" s="628">
        <v>625963</v>
      </c>
      <c r="BA37" s="629"/>
      <c r="BB37" s="629"/>
      <c r="BC37" s="629"/>
      <c r="BD37" s="639"/>
      <c r="BE37" s="639"/>
      <c r="BF37" s="672"/>
      <c r="BG37" s="665" t="s">
        <v>281</v>
      </c>
      <c r="BH37" s="666"/>
      <c r="BI37" s="666"/>
      <c r="BJ37" s="666"/>
      <c r="BK37" s="666"/>
      <c r="BL37" s="666"/>
      <c r="BM37" s="666"/>
      <c r="BN37" s="666"/>
      <c r="BO37" s="666"/>
      <c r="BP37" s="666"/>
      <c r="BQ37" s="666"/>
      <c r="BR37" s="666"/>
      <c r="BS37" s="666"/>
      <c r="BT37" s="666"/>
      <c r="BU37" s="667"/>
      <c r="BV37" s="628">
        <v>-258541</v>
      </c>
      <c r="BW37" s="629"/>
      <c r="BX37" s="629"/>
      <c r="BY37" s="629"/>
      <c r="BZ37" s="629"/>
      <c r="CA37" s="629"/>
      <c r="CB37" s="673"/>
      <c r="CD37" s="665" t="s">
        <v>605</v>
      </c>
      <c r="CE37" s="666"/>
      <c r="CF37" s="666"/>
      <c r="CG37" s="666"/>
      <c r="CH37" s="666"/>
      <c r="CI37" s="666"/>
      <c r="CJ37" s="666"/>
      <c r="CK37" s="666"/>
      <c r="CL37" s="666"/>
      <c r="CM37" s="666"/>
      <c r="CN37" s="666"/>
      <c r="CO37" s="666"/>
      <c r="CP37" s="666"/>
      <c r="CQ37" s="667"/>
      <c r="CR37" s="628">
        <v>2015535</v>
      </c>
      <c r="CS37" s="639"/>
      <c r="CT37" s="639"/>
      <c r="CU37" s="639"/>
      <c r="CV37" s="639"/>
      <c r="CW37" s="639"/>
      <c r="CX37" s="639"/>
      <c r="CY37" s="640"/>
      <c r="CZ37" s="631">
        <v>5.3</v>
      </c>
      <c r="DA37" s="641"/>
      <c r="DB37" s="641"/>
      <c r="DC37" s="642"/>
      <c r="DD37" s="634">
        <v>2015535</v>
      </c>
      <c r="DE37" s="639"/>
      <c r="DF37" s="639"/>
      <c r="DG37" s="639"/>
      <c r="DH37" s="639"/>
      <c r="DI37" s="639"/>
      <c r="DJ37" s="639"/>
      <c r="DK37" s="640"/>
      <c r="DL37" s="634">
        <v>1626843</v>
      </c>
      <c r="DM37" s="639"/>
      <c r="DN37" s="639"/>
      <c r="DO37" s="639"/>
      <c r="DP37" s="639"/>
      <c r="DQ37" s="639"/>
      <c r="DR37" s="639"/>
      <c r="DS37" s="639"/>
      <c r="DT37" s="639"/>
      <c r="DU37" s="639"/>
      <c r="DV37" s="640"/>
      <c r="DW37" s="631">
        <v>7.6</v>
      </c>
      <c r="DX37" s="641"/>
      <c r="DY37" s="641"/>
      <c r="DZ37" s="641"/>
      <c r="EA37" s="641"/>
      <c r="EB37" s="641"/>
      <c r="EC37" s="668"/>
    </row>
    <row r="38" spans="2:133" ht="11.25" customHeight="1">
      <c r="B38" s="625" t="s">
        <v>282</v>
      </c>
      <c r="C38" s="626"/>
      <c r="D38" s="626"/>
      <c r="E38" s="626"/>
      <c r="F38" s="626"/>
      <c r="G38" s="626"/>
      <c r="H38" s="626"/>
      <c r="I38" s="626"/>
      <c r="J38" s="626"/>
      <c r="K38" s="626"/>
      <c r="L38" s="626"/>
      <c r="M38" s="626"/>
      <c r="N38" s="626"/>
      <c r="O38" s="626"/>
      <c r="P38" s="626"/>
      <c r="Q38" s="627"/>
      <c r="R38" s="628">
        <v>1055574</v>
      </c>
      <c r="S38" s="629"/>
      <c r="T38" s="629"/>
      <c r="U38" s="629"/>
      <c r="V38" s="629"/>
      <c r="W38" s="629"/>
      <c r="X38" s="629"/>
      <c r="Y38" s="630"/>
      <c r="Z38" s="655">
        <v>2.6</v>
      </c>
      <c r="AA38" s="655"/>
      <c r="AB38" s="655"/>
      <c r="AC38" s="655"/>
      <c r="AD38" s="656" t="s">
        <v>563</v>
      </c>
      <c r="AE38" s="656"/>
      <c r="AF38" s="656"/>
      <c r="AG38" s="656"/>
      <c r="AH38" s="656"/>
      <c r="AI38" s="656"/>
      <c r="AJ38" s="656"/>
      <c r="AK38" s="656"/>
      <c r="AL38" s="631" t="s">
        <v>563</v>
      </c>
      <c r="AM38" s="632"/>
      <c r="AN38" s="632"/>
      <c r="AO38" s="657"/>
      <c r="AQ38" s="669" t="s">
        <v>606</v>
      </c>
      <c r="AR38" s="670"/>
      <c r="AS38" s="670"/>
      <c r="AT38" s="670"/>
      <c r="AU38" s="670"/>
      <c r="AV38" s="670"/>
      <c r="AW38" s="670"/>
      <c r="AX38" s="670"/>
      <c r="AY38" s="671"/>
      <c r="AZ38" s="628">
        <v>71014</v>
      </c>
      <c r="BA38" s="629"/>
      <c r="BB38" s="629"/>
      <c r="BC38" s="629"/>
      <c r="BD38" s="639"/>
      <c r="BE38" s="639"/>
      <c r="BF38" s="672"/>
      <c r="BG38" s="665" t="s">
        <v>283</v>
      </c>
      <c r="BH38" s="666"/>
      <c r="BI38" s="666"/>
      <c r="BJ38" s="666"/>
      <c r="BK38" s="666"/>
      <c r="BL38" s="666"/>
      <c r="BM38" s="666"/>
      <c r="BN38" s="666"/>
      <c r="BO38" s="666"/>
      <c r="BP38" s="666"/>
      <c r="BQ38" s="666"/>
      <c r="BR38" s="666"/>
      <c r="BS38" s="666"/>
      <c r="BT38" s="666"/>
      <c r="BU38" s="667"/>
      <c r="BV38" s="628">
        <v>12746</v>
      </c>
      <c r="BW38" s="629"/>
      <c r="BX38" s="629"/>
      <c r="BY38" s="629"/>
      <c r="BZ38" s="629"/>
      <c r="CA38" s="629"/>
      <c r="CB38" s="673"/>
      <c r="CD38" s="665" t="s">
        <v>607</v>
      </c>
      <c r="CE38" s="666"/>
      <c r="CF38" s="666"/>
      <c r="CG38" s="666"/>
      <c r="CH38" s="666"/>
      <c r="CI38" s="666"/>
      <c r="CJ38" s="666"/>
      <c r="CK38" s="666"/>
      <c r="CL38" s="666"/>
      <c r="CM38" s="666"/>
      <c r="CN38" s="666"/>
      <c r="CO38" s="666"/>
      <c r="CP38" s="666"/>
      <c r="CQ38" s="667"/>
      <c r="CR38" s="628">
        <v>3445078</v>
      </c>
      <c r="CS38" s="629"/>
      <c r="CT38" s="629"/>
      <c r="CU38" s="629"/>
      <c r="CV38" s="629"/>
      <c r="CW38" s="629"/>
      <c r="CX38" s="629"/>
      <c r="CY38" s="630"/>
      <c r="CZ38" s="631">
        <v>9</v>
      </c>
      <c r="DA38" s="641"/>
      <c r="DB38" s="641"/>
      <c r="DC38" s="642"/>
      <c r="DD38" s="634">
        <v>2810024</v>
      </c>
      <c r="DE38" s="629"/>
      <c r="DF38" s="629"/>
      <c r="DG38" s="629"/>
      <c r="DH38" s="629"/>
      <c r="DI38" s="629"/>
      <c r="DJ38" s="629"/>
      <c r="DK38" s="630"/>
      <c r="DL38" s="634">
        <v>2442151</v>
      </c>
      <c r="DM38" s="629"/>
      <c r="DN38" s="629"/>
      <c r="DO38" s="629"/>
      <c r="DP38" s="629"/>
      <c r="DQ38" s="629"/>
      <c r="DR38" s="629"/>
      <c r="DS38" s="629"/>
      <c r="DT38" s="629"/>
      <c r="DU38" s="629"/>
      <c r="DV38" s="630"/>
      <c r="DW38" s="631">
        <v>11.4</v>
      </c>
      <c r="DX38" s="641"/>
      <c r="DY38" s="641"/>
      <c r="DZ38" s="641"/>
      <c r="EA38" s="641"/>
      <c r="EB38" s="641"/>
      <c r="EC38" s="668"/>
    </row>
    <row r="39" spans="2:133" ht="11.25" customHeight="1">
      <c r="B39" s="625" t="s">
        <v>284</v>
      </c>
      <c r="C39" s="626"/>
      <c r="D39" s="626"/>
      <c r="E39" s="626"/>
      <c r="F39" s="626"/>
      <c r="G39" s="626"/>
      <c r="H39" s="626"/>
      <c r="I39" s="626"/>
      <c r="J39" s="626"/>
      <c r="K39" s="626"/>
      <c r="L39" s="626"/>
      <c r="M39" s="626"/>
      <c r="N39" s="626"/>
      <c r="O39" s="626"/>
      <c r="P39" s="626"/>
      <c r="Q39" s="627"/>
      <c r="R39" s="628">
        <v>667289</v>
      </c>
      <c r="S39" s="629"/>
      <c r="T39" s="629"/>
      <c r="U39" s="629"/>
      <c r="V39" s="629"/>
      <c r="W39" s="629"/>
      <c r="X39" s="629"/>
      <c r="Y39" s="630"/>
      <c r="Z39" s="655">
        <v>1.7</v>
      </c>
      <c r="AA39" s="655"/>
      <c r="AB39" s="655"/>
      <c r="AC39" s="655"/>
      <c r="AD39" s="656" t="s">
        <v>563</v>
      </c>
      <c r="AE39" s="656"/>
      <c r="AF39" s="656"/>
      <c r="AG39" s="656"/>
      <c r="AH39" s="656"/>
      <c r="AI39" s="656"/>
      <c r="AJ39" s="656"/>
      <c r="AK39" s="656"/>
      <c r="AL39" s="631" t="s">
        <v>565</v>
      </c>
      <c r="AM39" s="632"/>
      <c r="AN39" s="632"/>
      <c r="AO39" s="657"/>
      <c r="AQ39" s="669" t="s">
        <v>608</v>
      </c>
      <c r="AR39" s="670"/>
      <c r="AS39" s="670"/>
      <c r="AT39" s="670"/>
      <c r="AU39" s="670"/>
      <c r="AV39" s="670"/>
      <c r="AW39" s="670"/>
      <c r="AX39" s="670"/>
      <c r="AY39" s="671"/>
      <c r="AZ39" s="628" t="s">
        <v>565</v>
      </c>
      <c r="BA39" s="629"/>
      <c r="BB39" s="629"/>
      <c r="BC39" s="629"/>
      <c r="BD39" s="639"/>
      <c r="BE39" s="639"/>
      <c r="BF39" s="672"/>
      <c r="BG39" s="665" t="s">
        <v>285</v>
      </c>
      <c r="BH39" s="666"/>
      <c r="BI39" s="666"/>
      <c r="BJ39" s="666"/>
      <c r="BK39" s="666"/>
      <c r="BL39" s="666"/>
      <c r="BM39" s="666"/>
      <c r="BN39" s="666"/>
      <c r="BO39" s="666"/>
      <c r="BP39" s="666"/>
      <c r="BQ39" s="666"/>
      <c r="BR39" s="666"/>
      <c r="BS39" s="666"/>
      <c r="BT39" s="666"/>
      <c r="BU39" s="667"/>
      <c r="BV39" s="628">
        <v>19693</v>
      </c>
      <c r="BW39" s="629"/>
      <c r="BX39" s="629"/>
      <c r="BY39" s="629"/>
      <c r="BZ39" s="629"/>
      <c r="CA39" s="629"/>
      <c r="CB39" s="673"/>
      <c r="CD39" s="665" t="s">
        <v>609</v>
      </c>
      <c r="CE39" s="666"/>
      <c r="CF39" s="666"/>
      <c r="CG39" s="666"/>
      <c r="CH39" s="666"/>
      <c r="CI39" s="666"/>
      <c r="CJ39" s="666"/>
      <c r="CK39" s="666"/>
      <c r="CL39" s="666"/>
      <c r="CM39" s="666"/>
      <c r="CN39" s="666"/>
      <c r="CO39" s="666"/>
      <c r="CP39" s="666"/>
      <c r="CQ39" s="667"/>
      <c r="CR39" s="628">
        <v>2595505</v>
      </c>
      <c r="CS39" s="639"/>
      <c r="CT39" s="639"/>
      <c r="CU39" s="639"/>
      <c r="CV39" s="639"/>
      <c r="CW39" s="639"/>
      <c r="CX39" s="639"/>
      <c r="CY39" s="640"/>
      <c r="CZ39" s="631">
        <v>6.8</v>
      </c>
      <c r="DA39" s="641"/>
      <c r="DB39" s="641"/>
      <c r="DC39" s="642"/>
      <c r="DD39" s="634">
        <v>2549042</v>
      </c>
      <c r="DE39" s="639"/>
      <c r="DF39" s="639"/>
      <c r="DG39" s="639"/>
      <c r="DH39" s="639"/>
      <c r="DI39" s="639"/>
      <c r="DJ39" s="639"/>
      <c r="DK39" s="640"/>
      <c r="DL39" s="634" t="s">
        <v>565</v>
      </c>
      <c r="DM39" s="639"/>
      <c r="DN39" s="639"/>
      <c r="DO39" s="639"/>
      <c r="DP39" s="639"/>
      <c r="DQ39" s="639"/>
      <c r="DR39" s="639"/>
      <c r="DS39" s="639"/>
      <c r="DT39" s="639"/>
      <c r="DU39" s="639"/>
      <c r="DV39" s="640"/>
      <c r="DW39" s="631" t="s">
        <v>565</v>
      </c>
      <c r="DX39" s="641"/>
      <c r="DY39" s="641"/>
      <c r="DZ39" s="641"/>
      <c r="EA39" s="641"/>
      <c r="EB39" s="641"/>
      <c r="EC39" s="668"/>
    </row>
    <row r="40" spans="2:133" ht="11.25" customHeight="1">
      <c r="B40" s="625" t="s">
        <v>286</v>
      </c>
      <c r="C40" s="626"/>
      <c r="D40" s="626"/>
      <c r="E40" s="626"/>
      <c r="F40" s="626"/>
      <c r="G40" s="626"/>
      <c r="H40" s="626"/>
      <c r="I40" s="626"/>
      <c r="J40" s="626"/>
      <c r="K40" s="626"/>
      <c r="L40" s="626"/>
      <c r="M40" s="626"/>
      <c r="N40" s="626"/>
      <c r="O40" s="626"/>
      <c r="P40" s="626"/>
      <c r="Q40" s="627"/>
      <c r="R40" s="628">
        <v>1439573</v>
      </c>
      <c r="S40" s="629"/>
      <c r="T40" s="629"/>
      <c r="U40" s="629"/>
      <c r="V40" s="629"/>
      <c r="W40" s="629"/>
      <c r="X40" s="629"/>
      <c r="Y40" s="630"/>
      <c r="Z40" s="655">
        <v>3.6</v>
      </c>
      <c r="AA40" s="655"/>
      <c r="AB40" s="655"/>
      <c r="AC40" s="655"/>
      <c r="AD40" s="656" t="s">
        <v>342</v>
      </c>
      <c r="AE40" s="656"/>
      <c r="AF40" s="656"/>
      <c r="AG40" s="656"/>
      <c r="AH40" s="656"/>
      <c r="AI40" s="656"/>
      <c r="AJ40" s="656"/>
      <c r="AK40" s="656"/>
      <c r="AL40" s="631" t="s">
        <v>563</v>
      </c>
      <c r="AM40" s="632"/>
      <c r="AN40" s="632"/>
      <c r="AO40" s="657"/>
      <c r="AQ40" s="669" t="s">
        <v>610</v>
      </c>
      <c r="AR40" s="670"/>
      <c r="AS40" s="670"/>
      <c r="AT40" s="670"/>
      <c r="AU40" s="670"/>
      <c r="AV40" s="670"/>
      <c r="AW40" s="670"/>
      <c r="AX40" s="670"/>
      <c r="AY40" s="671"/>
      <c r="AZ40" s="628" t="s">
        <v>563</v>
      </c>
      <c r="BA40" s="629"/>
      <c r="BB40" s="629"/>
      <c r="BC40" s="629"/>
      <c r="BD40" s="639"/>
      <c r="BE40" s="639"/>
      <c r="BF40" s="672"/>
      <c r="BG40" s="674" t="s">
        <v>611</v>
      </c>
      <c r="BH40" s="675"/>
      <c r="BI40" s="675"/>
      <c r="BJ40" s="675"/>
      <c r="BK40" s="675"/>
      <c r="BL40" s="364"/>
      <c r="BM40" s="666" t="s">
        <v>287</v>
      </c>
      <c r="BN40" s="666"/>
      <c r="BO40" s="666"/>
      <c r="BP40" s="666"/>
      <c r="BQ40" s="666"/>
      <c r="BR40" s="666"/>
      <c r="BS40" s="666"/>
      <c r="BT40" s="666"/>
      <c r="BU40" s="667"/>
      <c r="BV40" s="628">
        <v>96</v>
      </c>
      <c r="BW40" s="629"/>
      <c r="BX40" s="629"/>
      <c r="BY40" s="629"/>
      <c r="BZ40" s="629"/>
      <c r="CA40" s="629"/>
      <c r="CB40" s="673"/>
      <c r="CD40" s="665" t="s">
        <v>612</v>
      </c>
      <c r="CE40" s="666"/>
      <c r="CF40" s="666"/>
      <c r="CG40" s="666"/>
      <c r="CH40" s="666"/>
      <c r="CI40" s="666"/>
      <c r="CJ40" s="666"/>
      <c r="CK40" s="666"/>
      <c r="CL40" s="666"/>
      <c r="CM40" s="666"/>
      <c r="CN40" s="666"/>
      <c r="CO40" s="666"/>
      <c r="CP40" s="666"/>
      <c r="CQ40" s="667"/>
      <c r="CR40" s="628">
        <v>354474</v>
      </c>
      <c r="CS40" s="629"/>
      <c r="CT40" s="629"/>
      <c r="CU40" s="629"/>
      <c r="CV40" s="629"/>
      <c r="CW40" s="629"/>
      <c r="CX40" s="629"/>
      <c r="CY40" s="630"/>
      <c r="CZ40" s="631">
        <v>0.9</v>
      </c>
      <c r="DA40" s="641"/>
      <c r="DB40" s="641"/>
      <c r="DC40" s="642"/>
      <c r="DD40" s="634">
        <v>42576</v>
      </c>
      <c r="DE40" s="629"/>
      <c r="DF40" s="629"/>
      <c r="DG40" s="629"/>
      <c r="DH40" s="629"/>
      <c r="DI40" s="629"/>
      <c r="DJ40" s="629"/>
      <c r="DK40" s="630"/>
      <c r="DL40" s="634" t="s">
        <v>565</v>
      </c>
      <c r="DM40" s="629"/>
      <c r="DN40" s="629"/>
      <c r="DO40" s="629"/>
      <c r="DP40" s="629"/>
      <c r="DQ40" s="629"/>
      <c r="DR40" s="629"/>
      <c r="DS40" s="629"/>
      <c r="DT40" s="629"/>
      <c r="DU40" s="629"/>
      <c r="DV40" s="630"/>
      <c r="DW40" s="631" t="s">
        <v>342</v>
      </c>
      <c r="DX40" s="641"/>
      <c r="DY40" s="641"/>
      <c r="DZ40" s="641"/>
      <c r="EA40" s="641"/>
      <c r="EB40" s="641"/>
      <c r="EC40" s="668"/>
    </row>
    <row r="41" spans="2:133" ht="11.25" customHeight="1">
      <c r="B41" s="625" t="s">
        <v>288</v>
      </c>
      <c r="C41" s="626"/>
      <c r="D41" s="626"/>
      <c r="E41" s="626"/>
      <c r="F41" s="626"/>
      <c r="G41" s="626"/>
      <c r="H41" s="626"/>
      <c r="I41" s="626"/>
      <c r="J41" s="626"/>
      <c r="K41" s="626"/>
      <c r="L41" s="626"/>
      <c r="M41" s="626"/>
      <c r="N41" s="626"/>
      <c r="O41" s="626"/>
      <c r="P41" s="626"/>
      <c r="Q41" s="627"/>
      <c r="R41" s="628" t="s">
        <v>565</v>
      </c>
      <c r="S41" s="629"/>
      <c r="T41" s="629"/>
      <c r="U41" s="629"/>
      <c r="V41" s="629"/>
      <c r="W41" s="629"/>
      <c r="X41" s="629"/>
      <c r="Y41" s="630"/>
      <c r="Z41" s="655" t="s">
        <v>342</v>
      </c>
      <c r="AA41" s="655"/>
      <c r="AB41" s="655"/>
      <c r="AC41" s="655"/>
      <c r="AD41" s="656" t="s">
        <v>563</v>
      </c>
      <c r="AE41" s="656"/>
      <c r="AF41" s="656"/>
      <c r="AG41" s="656"/>
      <c r="AH41" s="656"/>
      <c r="AI41" s="656"/>
      <c r="AJ41" s="656"/>
      <c r="AK41" s="656"/>
      <c r="AL41" s="631" t="s">
        <v>565</v>
      </c>
      <c r="AM41" s="632"/>
      <c r="AN41" s="632"/>
      <c r="AO41" s="657"/>
      <c r="AQ41" s="669" t="s">
        <v>613</v>
      </c>
      <c r="AR41" s="670"/>
      <c r="AS41" s="670"/>
      <c r="AT41" s="670"/>
      <c r="AU41" s="670"/>
      <c r="AV41" s="670"/>
      <c r="AW41" s="670"/>
      <c r="AX41" s="670"/>
      <c r="AY41" s="671"/>
      <c r="AZ41" s="628">
        <v>941442</v>
      </c>
      <c r="BA41" s="629"/>
      <c r="BB41" s="629"/>
      <c r="BC41" s="629"/>
      <c r="BD41" s="639"/>
      <c r="BE41" s="639"/>
      <c r="BF41" s="672"/>
      <c r="BG41" s="674"/>
      <c r="BH41" s="675"/>
      <c r="BI41" s="675"/>
      <c r="BJ41" s="675"/>
      <c r="BK41" s="675"/>
      <c r="BL41" s="364"/>
      <c r="BM41" s="666" t="s">
        <v>614</v>
      </c>
      <c r="BN41" s="666"/>
      <c r="BO41" s="666"/>
      <c r="BP41" s="666"/>
      <c r="BQ41" s="666"/>
      <c r="BR41" s="666"/>
      <c r="BS41" s="666"/>
      <c r="BT41" s="666"/>
      <c r="BU41" s="667"/>
      <c r="BV41" s="628">
        <v>1</v>
      </c>
      <c r="BW41" s="629"/>
      <c r="BX41" s="629"/>
      <c r="BY41" s="629"/>
      <c r="BZ41" s="629"/>
      <c r="CA41" s="629"/>
      <c r="CB41" s="673"/>
      <c r="CD41" s="665" t="s">
        <v>615</v>
      </c>
      <c r="CE41" s="666"/>
      <c r="CF41" s="666"/>
      <c r="CG41" s="666"/>
      <c r="CH41" s="666"/>
      <c r="CI41" s="666"/>
      <c r="CJ41" s="666"/>
      <c r="CK41" s="666"/>
      <c r="CL41" s="666"/>
      <c r="CM41" s="666"/>
      <c r="CN41" s="666"/>
      <c r="CO41" s="666"/>
      <c r="CP41" s="666"/>
      <c r="CQ41" s="667"/>
      <c r="CR41" s="628" t="s">
        <v>565</v>
      </c>
      <c r="CS41" s="639"/>
      <c r="CT41" s="639"/>
      <c r="CU41" s="639"/>
      <c r="CV41" s="639"/>
      <c r="CW41" s="639"/>
      <c r="CX41" s="639"/>
      <c r="CY41" s="640"/>
      <c r="CZ41" s="631" t="s">
        <v>565</v>
      </c>
      <c r="DA41" s="641"/>
      <c r="DB41" s="641"/>
      <c r="DC41" s="642"/>
      <c r="DD41" s="634" t="s">
        <v>565</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c r="B42" s="625" t="s">
        <v>616</v>
      </c>
      <c r="C42" s="626"/>
      <c r="D42" s="626"/>
      <c r="E42" s="626"/>
      <c r="F42" s="626"/>
      <c r="G42" s="626"/>
      <c r="H42" s="626"/>
      <c r="I42" s="626"/>
      <c r="J42" s="626"/>
      <c r="K42" s="626"/>
      <c r="L42" s="626"/>
      <c r="M42" s="626"/>
      <c r="N42" s="626"/>
      <c r="O42" s="626"/>
      <c r="P42" s="626"/>
      <c r="Q42" s="627"/>
      <c r="R42" s="628" t="s">
        <v>565</v>
      </c>
      <c r="S42" s="629"/>
      <c r="T42" s="629"/>
      <c r="U42" s="629"/>
      <c r="V42" s="629"/>
      <c r="W42" s="629"/>
      <c r="X42" s="629"/>
      <c r="Y42" s="630"/>
      <c r="Z42" s="655" t="s">
        <v>565</v>
      </c>
      <c r="AA42" s="655"/>
      <c r="AB42" s="655"/>
      <c r="AC42" s="655"/>
      <c r="AD42" s="656" t="s">
        <v>563</v>
      </c>
      <c r="AE42" s="656"/>
      <c r="AF42" s="656"/>
      <c r="AG42" s="656"/>
      <c r="AH42" s="656"/>
      <c r="AI42" s="656"/>
      <c r="AJ42" s="656"/>
      <c r="AK42" s="656"/>
      <c r="AL42" s="631" t="s">
        <v>563</v>
      </c>
      <c r="AM42" s="632"/>
      <c r="AN42" s="632"/>
      <c r="AO42" s="657"/>
      <c r="AQ42" s="662" t="s">
        <v>617</v>
      </c>
      <c r="AR42" s="663"/>
      <c r="AS42" s="663"/>
      <c r="AT42" s="663"/>
      <c r="AU42" s="663"/>
      <c r="AV42" s="663"/>
      <c r="AW42" s="663"/>
      <c r="AX42" s="663"/>
      <c r="AY42" s="664"/>
      <c r="AZ42" s="608">
        <v>2332942</v>
      </c>
      <c r="BA42" s="643"/>
      <c r="BB42" s="643"/>
      <c r="BC42" s="643"/>
      <c r="BD42" s="609"/>
      <c r="BE42" s="609"/>
      <c r="BF42" s="658"/>
      <c r="BG42" s="676"/>
      <c r="BH42" s="677"/>
      <c r="BI42" s="677"/>
      <c r="BJ42" s="677"/>
      <c r="BK42" s="677"/>
      <c r="BL42" s="365"/>
      <c r="BM42" s="659" t="s">
        <v>289</v>
      </c>
      <c r="BN42" s="659"/>
      <c r="BO42" s="659"/>
      <c r="BP42" s="659"/>
      <c r="BQ42" s="659"/>
      <c r="BR42" s="659"/>
      <c r="BS42" s="659"/>
      <c r="BT42" s="659"/>
      <c r="BU42" s="660"/>
      <c r="BV42" s="608">
        <v>348</v>
      </c>
      <c r="BW42" s="643"/>
      <c r="BX42" s="643"/>
      <c r="BY42" s="643"/>
      <c r="BZ42" s="643"/>
      <c r="CA42" s="643"/>
      <c r="CB42" s="661"/>
      <c r="CD42" s="625" t="s">
        <v>290</v>
      </c>
      <c r="CE42" s="626"/>
      <c r="CF42" s="626"/>
      <c r="CG42" s="626"/>
      <c r="CH42" s="626"/>
      <c r="CI42" s="626"/>
      <c r="CJ42" s="626"/>
      <c r="CK42" s="626"/>
      <c r="CL42" s="626"/>
      <c r="CM42" s="626"/>
      <c r="CN42" s="626"/>
      <c r="CO42" s="626"/>
      <c r="CP42" s="626"/>
      <c r="CQ42" s="627"/>
      <c r="CR42" s="628">
        <v>1698578</v>
      </c>
      <c r="CS42" s="639"/>
      <c r="CT42" s="639"/>
      <c r="CU42" s="639"/>
      <c r="CV42" s="639"/>
      <c r="CW42" s="639"/>
      <c r="CX42" s="639"/>
      <c r="CY42" s="640"/>
      <c r="CZ42" s="631">
        <v>4.4000000000000004</v>
      </c>
      <c r="DA42" s="641"/>
      <c r="DB42" s="641"/>
      <c r="DC42" s="642"/>
      <c r="DD42" s="634">
        <v>1036795</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c r="B43" s="625" t="s">
        <v>618</v>
      </c>
      <c r="C43" s="626"/>
      <c r="D43" s="626"/>
      <c r="E43" s="626"/>
      <c r="F43" s="626"/>
      <c r="G43" s="626"/>
      <c r="H43" s="626"/>
      <c r="I43" s="626"/>
      <c r="J43" s="626"/>
      <c r="K43" s="626"/>
      <c r="L43" s="626"/>
      <c r="M43" s="626"/>
      <c r="N43" s="626"/>
      <c r="O43" s="626"/>
      <c r="P43" s="626"/>
      <c r="Q43" s="627"/>
      <c r="R43" s="628">
        <v>1281283</v>
      </c>
      <c r="S43" s="629"/>
      <c r="T43" s="629"/>
      <c r="U43" s="629"/>
      <c r="V43" s="629"/>
      <c r="W43" s="629"/>
      <c r="X43" s="629"/>
      <c r="Y43" s="630"/>
      <c r="Z43" s="655">
        <v>3.2</v>
      </c>
      <c r="AA43" s="655"/>
      <c r="AB43" s="655"/>
      <c r="AC43" s="655"/>
      <c r="AD43" s="656" t="s">
        <v>565</v>
      </c>
      <c r="AE43" s="656"/>
      <c r="AF43" s="656"/>
      <c r="AG43" s="656"/>
      <c r="AH43" s="656"/>
      <c r="AI43" s="656"/>
      <c r="AJ43" s="656"/>
      <c r="AK43" s="656"/>
      <c r="AL43" s="631" t="s">
        <v>342</v>
      </c>
      <c r="AM43" s="632"/>
      <c r="AN43" s="632"/>
      <c r="AO43" s="657"/>
      <c r="BV43" s="219"/>
      <c r="BW43" s="219"/>
      <c r="BX43" s="219"/>
      <c r="BY43" s="219"/>
      <c r="BZ43" s="219"/>
      <c r="CA43" s="219"/>
      <c r="CB43" s="219"/>
      <c r="CD43" s="625" t="s">
        <v>619</v>
      </c>
      <c r="CE43" s="626"/>
      <c r="CF43" s="626"/>
      <c r="CG43" s="626"/>
      <c r="CH43" s="626"/>
      <c r="CI43" s="626"/>
      <c r="CJ43" s="626"/>
      <c r="CK43" s="626"/>
      <c r="CL43" s="626"/>
      <c r="CM43" s="626"/>
      <c r="CN43" s="626"/>
      <c r="CO43" s="626"/>
      <c r="CP43" s="626"/>
      <c r="CQ43" s="627"/>
      <c r="CR43" s="628">
        <v>38969</v>
      </c>
      <c r="CS43" s="639"/>
      <c r="CT43" s="639"/>
      <c r="CU43" s="639"/>
      <c r="CV43" s="639"/>
      <c r="CW43" s="639"/>
      <c r="CX43" s="639"/>
      <c r="CY43" s="640"/>
      <c r="CZ43" s="631">
        <v>0.1</v>
      </c>
      <c r="DA43" s="641"/>
      <c r="DB43" s="641"/>
      <c r="DC43" s="642"/>
      <c r="DD43" s="634">
        <v>23787</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c r="B44" s="605" t="s">
        <v>620</v>
      </c>
      <c r="C44" s="606"/>
      <c r="D44" s="606"/>
      <c r="E44" s="606"/>
      <c r="F44" s="606"/>
      <c r="G44" s="606"/>
      <c r="H44" s="606"/>
      <c r="I44" s="606"/>
      <c r="J44" s="606"/>
      <c r="K44" s="606"/>
      <c r="L44" s="606"/>
      <c r="M44" s="606"/>
      <c r="N44" s="606"/>
      <c r="O44" s="606"/>
      <c r="P44" s="606"/>
      <c r="Q44" s="607"/>
      <c r="R44" s="608">
        <v>40104105</v>
      </c>
      <c r="S44" s="643"/>
      <c r="T44" s="643"/>
      <c r="U44" s="643"/>
      <c r="V44" s="643"/>
      <c r="W44" s="643"/>
      <c r="X44" s="643"/>
      <c r="Y44" s="644"/>
      <c r="Z44" s="645">
        <v>100</v>
      </c>
      <c r="AA44" s="645"/>
      <c r="AB44" s="645"/>
      <c r="AC44" s="645"/>
      <c r="AD44" s="646">
        <v>20089015</v>
      </c>
      <c r="AE44" s="646"/>
      <c r="AF44" s="646"/>
      <c r="AG44" s="646"/>
      <c r="AH44" s="646"/>
      <c r="AI44" s="646"/>
      <c r="AJ44" s="646"/>
      <c r="AK44" s="646"/>
      <c r="AL44" s="611">
        <v>100</v>
      </c>
      <c r="AM44" s="647"/>
      <c r="AN44" s="647"/>
      <c r="AO44" s="648"/>
      <c r="CD44" s="649" t="s">
        <v>261</v>
      </c>
      <c r="CE44" s="650"/>
      <c r="CF44" s="625" t="s">
        <v>621</v>
      </c>
      <c r="CG44" s="626"/>
      <c r="CH44" s="626"/>
      <c r="CI44" s="626"/>
      <c r="CJ44" s="626"/>
      <c r="CK44" s="626"/>
      <c r="CL44" s="626"/>
      <c r="CM44" s="626"/>
      <c r="CN44" s="626"/>
      <c r="CO44" s="626"/>
      <c r="CP44" s="626"/>
      <c r="CQ44" s="627"/>
      <c r="CR44" s="628">
        <v>1498794</v>
      </c>
      <c r="CS44" s="629"/>
      <c r="CT44" s="629"/>
      <c r="CU44" s="629"/>
      <c r="CV44" s="629"/>
      <c r="CW44" s="629"/>
      <c r="CX44" s="629"/>
      <c r="CY44" s="630"/>
      <c r="CZ44" s="631">
        <v>3.9</v>
      </c>
      <c r="DA44" s="632"/>
      <c r="DB44" s="632"/>
      <c r="DC44" s="633"/>
      <c r="DD44" s="634">
        <v>881429</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622</v>
      </c>
      <c r="CG45" s="626"/>
      <c r="CH45" s="626"/>
      <c r="CI45" s="626"/>
      <c r="CJ45" s="626"/>
      <c r="CK45" s="626"/>
      <c r="CL45" s="626"/>
      <c r="CM45" s="626"/>
      <c r="CN45" s="626"/>
      <c r="CO45" s="626"/>
      <c r="CP45" s="626"/>
      <c r="CQ45" s="627"/>
      <c r="CR45" s="628">
        <v>472252</v>
      </c>
      <c r="CS45" s="639"/>
      <c r="CT45" s="639"/>
      <c r="CU45" s="639"/>
      <c r="CV45" s="639"/>
      <c r="CW45" s="639"/>
      <c r="CX45" s="639"/>
      <c r="CY45" s="640"/>
      <c r="CZ45" s="631">
        <v>1.2</v>
      </c>
      <c r="DA45" s="641"/>
      <c r="DB45" s="641"/>
      <c r="DC45" s="642"/>
      <c r="DD45" s="634">
        <v>202530</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c r="B46" s="221" t="s">
        <v>291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623</v>
      </c>
      <c r="CG46" s="626"/>
      <c r="CH46" s="626"/>
      <c r="CI46" s="626"/>
      <c r="CJ46" s="626"/>
      <c r="CK46" s="626"/>
      <c r="CL46" s="626"/>
      <c r="CM46" s="626"/>
      <c r="CN46" s="626"/>
      <c r="CO46" s="626"/>
      <c r="CP46" s="626"/>
      <c r="CQ46" s="627"/>
      <c r="CR46" s="628">
        <v>1026542</v>
      </c>
      <c r="CS46" s="629"/>
      <c r="CT46" s="629"/>
      <c r="CU46" s="629"/>
      <c r="CV46" s="629"/>
      <c r="CW46" s="629"/>
      <c r="CX46" s="629"/>
      <c r="CY46" s="630"/>
      <c r="CZ46" s="631">
        <v>2.7</v>
      </c>
      <c r="DA46" s="632"/>
      <c r="DB46" s="632"/>
      <c r="DC46" s="633"/>
      <c r="DD46" s="634">
        <v>678899</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c r="B47" s="638" t="s">
        <v>292</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624</v>
      </c>
      <c r="CG47" s="626"/>
      <c r="CH47" s="626"/>
      <c r="CI47" s="626"/>
      <c r="CJ47" s="626"/>
      <c r="CK47" s="626"/>
      <c r="CL47" s="626"/>
      <c r="CM47" s="626"/>
      <c r="CN47" s="626"/>
      <c r="CO47" s="626"/>
      <c r="CP47" s="626"/>
      <c r="CQ47" s="627"/>
      <c r="CR47" s="628">
        <v>199784</v>
      </c>
      <c r="CS47" s="639"/>
      <c r="CT47" s="639"/>
      <c r="CU47" s="639"/>
      <c r="CV47" s="639"/>
      <c r="CW47" s="639"/>
      <c r="CX47" s="639"/>
      <c r="CY47" s="640"/>
      <c r="CZ47" s="631">
        <v>0.5</v>
      </c>
      <c r="DA47" s="641"/>
      <c r="DB47" s="641"/>
      <c r="DC47" s="642"/>
      <c r="DD47" s="634">
        <v>155366</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c r="B48" s="624" t="s">
        <v>293</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625</v>
      </c>
      <c r="CG48" s="626"/>
      <c r="CH48" s="626"/>
      <c r="CI48" s="626"/>
      <c r="CJ48" s="626"/>
      <c r="CK48" s="626"/>
      <c r="CL48" s="626"/>
      <c r="CM48" s="626"/>
      <c r="CN48" s="626"/>
      <c r="CO48" s="626"/>
      <c r="CP48" s="626"/>
      <c r="CQ48" s="627"/>
      <c r="CR48" s="628" t="s">
        <v>563</v>
      </c>
      <c r="CS48" s="629"/>
      <c r="CT48" s="629"/>
      <c r="CU48" s="629"/>
      <c r="CV48" s="629"/>
      <c r="CW48" s="629"/>
      <c r="CX48" s="629"/>
      <c r="CY48" s="630"/>
      <c r="CZ48" s="631" t="s">
        <v>342</v>
      </c>
      <c r="DA48" s="632"/>
      <c r="DB48" s="632"/>
      <c r="DC48" s="633"/>
      <c r="DD48" s="634" t="s">
        <v>342</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626</v>
      </c>
      <c r="CE49" s="606"/>
      <c r="CF49" s="606"/>
      <c r="CG49" s="606"/>
      <c r="CH49" s="606"/>
      <c r="CI49" s="606"/>
      <c r="CJ49" s="606"/>
      <c r="CK49" s="606"/>
      <c r="CL49" s="606"/>
      <c r="CM49" s="606"/>
      <c r="CN49" s="606"/>
      <c r="CO49" s="606"/>
      <c r="CP49" s="606"/>
      <c r="CQ49" s="607"/>
      <c r="CR49" s="608">
        <v>38231549</v>
      </c>
      <c r="CS49" s="609"/>
      <c r="CT49" s="609"/>
      <c r="CU49" s="609"/>
      <c r="CV49" s="609"/>
      <c r="CW49" s="609"/>
      <c r="CX49" s="609"/>
      <c r="CY49" s="610"/>
      <c r="CZ49" s="611">
        <v>100</v>
      </c>
      <c r="DA49" s="612"/>
      <c r="DB49" s="612"/>
      <c r="DC49" s="613"/>
      <c r="DD49" s="614">
        <v>22950469</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4XmZOQrNFrtUoWQmi9RbRgXg4Z/HNZ1Uh0zXdwU/MH/zj4jhvbDdcsRWqQtinjxzGJBh/SbnvYqpXv2XdDZ29w==" saltValue="ZgzFS2HKWGITrj3NG47TD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topLeftCell="A64" zoomScale="70" zoomScaleNormal="25" zoomScaleSheetLayoutView="70" workbookViewId="0">
      <selection activeCell="BQ103" sqref="BQ103:DZ103"/>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18" t="s">
        <v>294</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295</v>
      </c>
      <c r="DK2" s="1120"/>
      <c r="DL2" s="1120"/>
      <c r="DM2" s="1120"/>
      <c r="DN2" s="1120"/>
      <c r="DO2" s="1121"/>
      <c r="DP2" s="224"/>
      <c r="DQ2" s="1119" t="s">
        <v>296</v>
      </c>
      <c r="DR2" s="1120"/>
      <c r="DS2" s="1120"/>
      <c r="DT2" s="1120"/>
      <c r="DU2" s="1120"/>
      <c r="DV2" s="1120"/>
      <c r="DW2" s="1120"/>
      <c r="DX2" s="1120"/>
      <c r="DY2" s="1120"/>
      <c r="DZ2" s="1121"/>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087" t="s">
        <v>297</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298</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c r="A5" s="1023" t="s">
        <v>299</v>
      </c>
      <c r="B5" s="1024"/>
      <c r="C5" s="1024"/>
      <c r="D5" s="1024"/>
      <c r="E5" s="1024"/>
      <c r="F5" s="1024"/>
      <c r="G5" s="1024"/>
      <c r="H5" s="1024"/>
      <c r="I5" s="1024"/>
      <c r="J5" s="1024"/>
      <c r="K5" s="1024"/>
      <c r="L5" s="1024"/>
      <c r="M5" s="1024"/>
      <c r="N5" s="1024"/>
      <c r="O5" s="1024"/>
      <c r="P5" s="1025"/>
      <c r="Q5" s="1029" t="s">
        <v>300</v>
      </c>
      <c r="R5" s="1030"/>
      <c r="S5" s="1030"/>
      <c r="T5" s="1030"/>
      <c r="U5" s="1031"/>
      <c r="V5" s="1029" t="s">
        <v>301</v>
      </c>
      <c r="W5" s="1030"/>
      <c r="X5" s="1030"/>
      <c r="Y5" s="1030"/>
      <c r="Z5" s="1031"/>
      <c r="AA5" s="1029" t="s">
        <v>302</v>
      </c>
      <c r="AB5" s="1030"/>
      <c r="AC5" s="1030"/>
      <c r="AD5" s="1030"/>
      <c r="AE5" s="1030"/>
      <c r="AF5" s="1122" t="s">
        <v>303</v>
      </c>
      <c r="AG5" s="1030"/>
      <c r="AH5" s="1030"/>
      <c r="AI5" s="1030"/>
      <c r="AJ5" s="1043"/>
      <c r="AK5" s="1030" t="s">
        <v>304</v>
      </c>
      <c r="AL5" s="1030"/>
      <c r="AM5" s="1030"/>
      <c r="AN5" s="1030"/>
      <c r="AO5" s="1031"/>
      <c r="AP5" s="1029" t="s">
        <v>305</v>
      </c>
      <c r="AQ5" s="1030"/>
      <c r="AR5" s="1030"/>
      <c r="AS5" s="1030"/>
      <c r="AT5" s="1031"/>
      <c r="AU5" s="1029" t="s">
        <v>306</v>
      </c>
      <c r="AV5" s="1030"/>
      <c r="AW5" s="1030"/>
      <c r="AX5" s="1030"/>
      <c r="AY5" s="1043"/>
      <c r="AZ5" s="228"/>
      <c r="BA5" s="228"/>
      <c r="BB5" s="228"/>
      <c r="BC5" s="228"/>
      <c r="BD5" s="228"/>
      <c r="BE5" s="229"/>
      <c r="BF5" s="229"/>
      <c r="BG5" s="229"/>
      <c r="BH5" s="229"/>
      <c r="BI5" s="229"/>
      <c r="BJ5" s="229"/>
      <c r="BK5" s="229"/>
      <c r="BL5" s="229"/>
      <c r="BM5" s="229"/>
      <c r="BN5" s="229"/>
      <c r="BO5" s="229"/>
      <c r="BP5" s="229"/>
      <c r="BQ5" s="1023" t="s">
        <v>307</v>
      </c>
      <c r="BR5" s="1024"/>
      <c r="BS5" s="1024"/>
      <c r="BT5" s="1024"/>
      <c r="BU5" s="1024"/>
      <c r="BV5" s="1024"/>
      <c r="BW5" s="1024"/>
      <c r="BX5" s="1024"/>
      <c r="BY5" s="1024"/>
      <c r="BZ5" s="1024"/>
      <c r="CA5" s="1024"/>
      <c r="CB5" s="1024"/>
      <c r="CC5" s="1024"/>
      <c r="CD5" s="1024"/>
      <c r="CE5" s="1024"/>
      <c r="CF5" s="1024"/>
      <c r="CG5" s="1025"/>
      <c r="CH5" s="1029" t="s">
        <v>308</v>
      </c>
      <c r="CI5" s="1030"/>
      <c r="CJ5" s="1030"/>
      <c r="CK5" s="1030"/>
      <c r="CL5" s="1031"/>
      <c r="CM5" s="1029" t="s">
        <v>309</v>
      </c>
      <c r="CN5" s="1030"/>
      <c r="CO5" s="1030"/>
      <c r="CP5" s="1030"/>
      <c r="CQ5" s="1031"/>
      <c r="CR5" s="1029" t="s">
        <v>310</v>
      </c>
      <c r="CS5" s="1030"/>
      <c r="CT5" s="1030"/>
      <c r="CU5" s="1030"/>
      <c r="CV5" s="1031"/>
      <c r="CW5" s="1029" t="s">
        <v>311</v>
      </c>
      <c r="CX5" s="1030"/>
      <c r="CY5" s="1030"/>
      <c r="CZ5" s="1030"/>
      <c r="DA5" s="1031"/>
      <c r="DB5" s="1029" t="s">
        <v>312</v>
      </c>
      <c r="DC5" s="1030"/>
      <c r="DD5" s="1030"/>
      <c r="DE5" s="1030"/>
      <c r="DF5" s="1031"/>
      <c r="DG5" s="1112" t="s">
        <v>313</v>
      </c>
      <c r="DH5" s="1113"/>
      <c r="DI5" s="1113"/>
      <c r="DJ5" s="1113"/>
      <c r="DK5" s="1114"/>
      <c r="DL5" s="1112" t="s">
        <v>314</v>
      </c>
      <c r="DM5" s="1113"/>
      <c r="DN5" s="1113"/>
      <c r="DO5" s="1113"/>
      <c r="DP5" s="1114"/>
      <c r="DQ5" s="1029" t="s">
        <v>315</v>
      </c>
      <c r="DR5" s="1030"/>
      <c r="DS5" s="1030"/>
      <c r="DT5" s="1030"/>
      <c r="DU5" s="1031"/>
      <c r="DV5" s="1029" t="s">
        <v>306</v>
      </c>
      <c r="DW5" s="1030"/>
      <c r="DX5" s="1030"/>
      <c r="DY5" s="1030"/>
      <c r="DZ5" s="1043"/>
      <c r="EA5" s="230"/>
    </row>
    <row r="6" spans="1:131" s="231" customFormat="1" ht="26.25" customHeight="1" thickBot="1">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c r="A7" s="232">
        <v>1</v>
      </c>
      <c r="B7" s="1075" t="s">
        <v>316</v>
      </c>
      <c r="C7" s="1076"/>
      <c r="D7" s="1076"/>
      <c r="E7" s="1076"/>
      <c r="F7" s="1076"/>
      <c r="G7" s="1076"/>
      <c r="H7" s="1076"/>
      <c r="I7" s="1076"/>
      <c r="J7" s="1076"/>
      <c r="K7" s="1076"/>
      <c r="L7" s="1076"/>
      <c r="M7" s="1076"/>
      <c r="N7" s="1076"/>
      <c r="O7" s="1076"/>
      <c r="P7" s="1077"/>
      <c r="Q7" s="1130">
        <v>40080</v>
      </c>
      <c r="R7" s="1131"/>
      <c r="S7" s="1131"/>
      <c r="T7" s="1131"/>
      <c r="U7" s="1131"/>
      <c r="V7" s="1131">
        <v>38230</v>
      </c>
      <c r="W7" s="1131"/>
      <c r="X7" s="1131"/>
      <c r="Y7" s="1131"/>
      <c r="Z7" s="1131"/>
      <c r="AA7" s="1131">
        <v>1850</v>
      </c>
      <c r="AB7" s="1131"/>
      <c r="AC7" s="1131"/>
      <c r="AD7" s="1131"/>
      <c r="AE7" s="1132"/>
      <c r="AF7" s="1133">
        <v>1450</v>
      </c>
      <c r="AG7" s="1134"/>
      <c r="AH7" s="1134"/>
      <c r="AI7" s="1134"/>
      <c r="AJ7" s="1135"/>
      <c r="AK7" s="1136">
        <v>40</v>
      </c>
      <c r="AL7" s="1137"/>
      <c r="AM7" s="1137"/>
      <c r="AN7" s="1137"/>
      <c r="AO7" s="1137"/>
      <c r="AP7" s="1137">
        <v>24860</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t="s">
        <v>542</v>
      </c>
      <c r="BS7" s="1127" t="s">
        <v>540</v>
      </c>
      <c r="BT7" s="1128"/>
      <c r="BU7" s="1128"/>
      <c r="BV7" s="1128"/>
      <c r="BW7" s="1128"/>
      <c r="BX7" s="1128"/>
      <c r="BY7" s="1128"/>
      <c r="BZ7" s="1128"/>
      <c r="CA7" s="1128"/>
      <c r="CB7" s="1128"/>
      <c r="CC7" s="1128"/>
      <c r="CD7" s="1128"/>
      <c r="CE7" s="1128"/>
      <c r="CF7" s="1128"/>
      <c r="CG7" s="1140"/>
      <c r="CH7" s="1124">
        <v>-3</v>
      </c>
      <c r="CI7" s="1125"/>
      <c r="CJ7" s="1125"/>
      <c r="CK7" s="1125"/>
      <c r="CL7" s="1126"/>
      <c r="CM7" s="1124">
        <v>336</v>
      </c>
      <c r="CN7" s="1125"/>
      <c r="CO7" s="1125"/>
      <c r="CP7" s="1125"/>
      <c r="CQ7" s="1126"/>
      <c r="CR7" s="1124">
        <v>5</v>
      </c>
      <c r="CS7" s="1125"/>
      <c r="CT7" s="1125"/>
      <c r="CU7" s="1125"/>
      <c r="CV7" s="1126"/>
      <c r="CW7" s="1124" t="s">
        <v>543</v>
      </c>
      <c r="CX7" s="1125"/>
      <c r="CY7" s="1125"/>
      <c r="CZ7" s="1125"/>
      <c r="DA7" s="1126"/>
      <c r="DB7" s="1124" t="s">
        <v>543</v>
      </c>
      <c r="DC7" s="1125"/>
      <c r="DD7" s="1125"/>
      <c r="DE7" s="1125"/>
      <c r="DF7" s="1126"/>
      <c r="DG7" s="1124">
        <v>224</v>
      </c>
      <c r="DH7" s="1125"/>
      <c r="DI7" s="1125"/>
      <c r="DJ7" s="1125"/>
      <c r="DK7" s="1126"/>
      <c r="DL7" s="1124" t="s">
        <v>543</v>
      </c>
      <c r="DM7" s="1125"/>
      <c r="DN7" s="1125"/>
      <c r="DO7" s="1125"/>
      <c r="DP7" s="1126"/>
      <c r="DQ7" s="1124" t="s">
        <v>544</v>
      </c>
      <c r="DR7" s="1125"/>
      <c r="DS7" s="1125"/>
      <c r="DT7" s="1125"/>
      <c r="DU7" s="1126"/>
      <c r="DV7" s="1127"/>
      <c r="DW7" s="1128"/>
      <c r="DX7" s="1128"/>
      <c r="DY7" s="1128"/>
      <c r="DZ7" s="1129"/>
      <c r="EA7" s="230"/>
    </row>
    <row r="8" spans="1:131" s="231" customFormat="1" ht="26.25" customHeight="1">
      <c r="A8" s="234">
        <v>2</v>
      </c>
      <c r="B8" s="1058" t="s">
        <v>317</v>
      </c>
      <c r="C8" s="1059"/>
      <c r="D8" s="1059"/>
      <c r="E8" s="1059"/>
      <c r="F8" s="1059"/>
      <c r="G8" s="1059"/>
      <c r="H8" s="1059"/>
      <c r="I8" s="1059"/>
      <c r="J8" s="1059"/>
      <c r="K8" s="1059"/>
      <c r="L8" s="1059"/>
      <c r="M8" s="1059"/>
      <c r="N8" s="1059"/>
      <c r="O8" s="1059"/>
      <c r="P8" s="1060"/>
      <c r="Q8" s="1066">
        <v>22</v>
      </c>
      <c r="R8" s="1067"/>
      <c r="S8" s="1067"/>
      <c r="T8" s="1067"/>
      <c r="U8" s="1067"/>
      <c r="V8" s="1067">
        <v>3</v>
      </c>
      <c r="W8" s="1067"/>
      <c r="X8" s="1067"/>
      <c r="Y8" s="1067"/>
      <c r="Z8" s="1067"/>
      <c r="AA8" s="1067">
        <v>19</v>
      </c>
      <c r="AB8" s="1067"/>
      <c r="AC8" s="1067"/>
      <c r="AD8" s="1067"/>
      <c r="AE8" s="1068"/>
      <c r="AF8" s="1063">
        <v>19</v>
      </c>
      <c r="AG8" s="1064"/>
      <c r="AH8" s="1064"/>
      <c r="AI8" s="1064"/>
      <c r="AJ8" s="1065"/>
      <c r="AK8" s="1108" t="s">
        <v>515</v>
      </c>
      <c r="AL8" s="1109"/>
      <c r="AM8" s="1109"/>
      <c r="AN8" s="1109"/>
      <c r="AO8" s="1109"/>
      <c r="AP8" s="1109" t="s">
        <v>551</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t="s">
        <v>541</v>
      </c>
      <c r="BT8" s="1021"/>
      <c r="BU8" s="1021"/>
      <c r="BV8" s="1021"/>
      <c r="BW8" s="1021"/>
      <c r="BX8" s="1021"/>
      <c r="BY8" s="1021"/>
      <c r="BZ8" s="1021"/>
      <c r="CA8" s="1021"/>
      <c r="CB8" s="1021"/>
      <c r="CC8" s="1021"/>
      <c r="CD8" s="1021"/>
      <c r="CE8" s="1021"/>
      <c r="CF8" s="1021"/>
      <c r="CG8" s="1042"/>
      <c r="CH8" s="1017">
        <v>6</v>
      </c>
      <c r="CI8" s="1018"/>
      <c r="CJ8" s="1018"/>
      <c r="CK8" s="1018"/>
      <c r="CL8" s="1019"/>
      <c r="CM8" s="1017">
        <v>24</v>
      </c>
      <c r="CN8" s="1018"/>
      <c r="CO8" s="1018"/>
      <c r="CP8" s="1018"/>
      <c r="CQ8" s="1019"/>
      <c r="CR8" s="1017" t="s">
        <v>543</v>
      </c>
      <c r="CS8" s="1018"/>
      <c r="CT8" s="1018"/>
      <c r="CU8" s="1018"/>
      <c r="CV8" s="1019"/>
      <c r="CW8" s="1017" t="s">
        <v>545</v>
      </c>
      <c r="CX8" s="1018"/>
      <c r="CY8" s="1018"/>
      <c r="CZ8" s="1018"/>
      <c r="DA8" s="1019"/>
      <c r="DB8" s="1017" t="s">
        <v>546</v>
      </c>
      <c r="DC8" s="1018"/>
      <c r="DD8" s="1018"/>
      <c r="DE8" s="1018"/>
      <c r="DF8" s="1019"/>
      <c r="DG8" s="1017" t="s">
        <v>543</v>
      </c>
      <c r="DH8" s="1018"/>
      <c r="DI8" s="1018"/>
      <c r="DJ8" s="1018"/>
      <c r="DK8" s="1019"/>
      <c r="DL8" s="1017" t="s">
        <v>543</v>
      </c>
      <c r="DM8" s="1018"/>
      <c r="DN8" s="1018"/>
      <c r="DO8" s="1018"/>
      <c r="DP8" s="1019"/>
      <c r="DQ8" s="1017" t="s">
        <v>543</v>
      </c>
      <c r="DR8" s="1018"/>
      <c r="DS8" s="1018"/>
      <c r="DT8" s="1018"/>
      <c r="DU8" s="1019"/>
      <c r="DV8" s="1020"/>
      <c r="DW8" s="1021"/>
      <c r="DX8" s="1021"/>
      <c r="DY8" s="1021"/>
      <c r="DZ8" s="1022"/>
      <c r="EA8" s="230"/>
    </row>
    <row r="9" spans="1:131" s="231" customFormat="1" ht="26.25" customHeight="1">
      <c r="A9" s="234">
        <v>3</v>
      </c>
      <c r="B9" s="1058" t="s">
        <v>318</v>
      </c>
      <c r="C9" s="1059"/>
      <c r="D9" s="1059"/>
      <c r="E9" s="1059"/>
      <c r="F9" s="1059"/>
      <c r="G9" s="1059"/>
      <c r="H9" s="1059"/>
      <c r="I9" s="1059"/>
      <c r="J9" s="1059"/>
      <c r="K9" s="1059"/>
      <c r="L9" s="1059"/>
      <c r="M9" s="1059"/>
      <c r="N9" s="1059"/>
      <c r="O9" s="1059"/>
      <c r="P9" s="1060"/>
      <c r="Q9" s="1066">
        <v>9</v>
      </c>
      <c r="R9" s="1067"/>
      <c r="S9" s="1067"/>
      <c r="T9" s="1067"/>
      <c r="U9" s="1067"/>
      <c r="V9" s="1067">
        <v>5</v>
      </c>
      <c r="W9" s="1067"/>
      <c r="X9" s="1067"/>
      <c r="Y9" s="1067"/>
      <c r="Z9" s="1067"/>
      <c r="AA9" s="1067">
        <v>4</v>
      </c>
      <c r="AB9" s="1067"/>
      <c r="AC9" s="1067"/>
      <c r="AD9" s="1067"/>
      <c r="AE9" s="1068"/>
      <c r="AF9" s="1063">
        <v>4</v>
      </c>
      <c r="AG9" s="1064"/>
      <c r="AH9" s="1064"/>
      <c r="AI9" s="1064"/>
      <c r="AJ9" s="1065"/>
      <c r="AK9" s="1108" t="s">
        <v>515</v>
      </c>
      <c r="AL9" s="1109"/>
      <c r="AM9" s="1109"/>
      <c r="AN9" s="1109"/>
      <c r="AO9" s="1109"/>
      <c r="AP9" s="1109" t="s">
        <v>552</v>
      </c>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319</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c r="A23" s="236" t="s">
        <v>320</v>
      </c>
      <c r="B23" s="965" t="s">
        <v>321</v>
      </c>
      <c r="C23" s="966"/>
      <c r="D23" s="966"/>
      <c r="E23" s="966"/>
      <c r="F23" s="966"/>
      <c r="G23" s="966"/>
      <c r="H23" s="966"/>
      <c r="I23" s="966"/>
      <c r="J23" s="966"/>
      <c r="K23" s="966"/>
      <c r="L23" s="966"/>
      <c r="M23" s="966"/>
      <c r="N23" s="966"/>
      <c r="O23" s="966"/>
      <c r="P23" s="976"/>
      <c r="Q23" s="1095">
        <v>40104</v>
      </c>
      <c r="R23" s="1089"/>
      <c r="S23" s="1089"/>
      <c r="T23" s="1089"/>
      <c r="U23" s="1089"/>
      <c r="V23" s="1089">
        <v>38232</v>
      </c>
      <c r="W23" s="1089"/>
      <c r="X23" s="1089"/>
      <c r="Y23" s="1089"/>
      <c r="Z23" s="1089"/>
      <c r="AA23" s="1089">
        <v>1872</v>
      </c>
      <c r="AB23" s="1089"/>
      <c r="AC23" s="1089"/>
      <c r="AD23" s="1089"/>
      <c r="AE23" s="1096"/>
      <c r="AF23" s="1097">
        <v>1472</v>
      </c>
      <c r="AG23" s="1089"/>
      <c r="AH23" s="1089"/>
      <c r="AI23" s="1089"/>
      <c r="AJ23" s="1098"/>
      <c r="AK23" s="1099"/>
      <c r="AL23" s="1100"/>
      <c r="AM23" s="1100"/>
      <c r="AN23" s="1100"/>
      <c r="AO23" s="1100"/>
      <c r="AP23" s="1089">
        <v>24860</v>
      </c>
      <c r="AQ23" s="1089"/>
      <c r="AR23" s="1089"/>
      <c r="AS23" s="1089"/>
      <c r="AT23" s="1089"/>
      <c r="AU23" s="1090"/>
      <c r="AV23" s="1090"/>
      <c r="AW23" s="1090"/>
      <c r="AX23" s="1090"/>
      <c r="AY23" s="1091"/>
      <c r="AZ23" s="1092" t="s">
        <v>322</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c r="A24" s="1088" t="s">
        <v>323</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c r="A25" s="1087" t="s">
        <v>324</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c r="A26" s="1023" t="s">
        <v>299</v>
      </c>
      <c r="B26" s="1024"/>
      <c r="C26" s="1024"/>
      <c r="D26" s="1024"/>
      <c r="E26" s="1024"/>
      <c r="F26" s="1024"/>
      <c r="G26" s="1024"/>
      <c r="H26" s="1024"/>
      <c r="I26" s="1024"/>
      <c r="J26" s="1024"/>
      <c r="K26" s="1024"/>
      <c r="L26" s="1024"/>
      <c r="M26" s="1024"/>
      <c r="N26" s="1024"/>
      <c r="O26" s="1024"/>
      <c r="P26" s="1025"/>
      <c r="Q26" s="1029" t="s">
        <v>325</v>
      </c>
      <c r="R26" s="1030"/>
      <c r="S26" s="1030"/>
      <c r="T26" s="1030"/>
      <c r="U26" s="1031"/>
      <c r="V26" s="1029" t="s">
        <v>326</v>
      </c>
      <c r="W26" s="1030"/>
      <c r="X26" s="1030"/>
      <c r="Y26" s="1030"/>
      <c r="Z26" s="1031"/>
      <c r="AA26" s="1029" t="s">
        <v>327</v>
      </c>
      <c r="AB26" s="1030"/>
      <c r="AC26" s="1030"/>
      <c r="AD26" s="1030"/>
      <c r="AE26" s="1030"/>
      <c r="AF26" s="1083" t="s">
        <v>328</v>
      </c>
      <c r="AG26" s="1036"/>
      <c r="AH26" s="1036"/>
      <c r="AI26" s="1036"/>
      <c r="AJ26" s="1084"/>
      <c r="AK26" s="1030" t="s">
        <v>329</v>
      </c>
      <c r="AL26" s="1030"/>
      <c r="AM26" s="1030"/>
      <c r="AN26" s="1030"/>
      <c r="AO26" s="1031"/>
      <c r="AP26" s="1029" t="s">
        <v>330</v>
      </c>
      <c r="AQ26" s="1030"/>
      <c r="AR26" s="1030"/>
      <c r="AS26" s="1030"/>
      <c r="AT26" s="1031"/>
      <c r="AU26" s="1029" t="s">
        <v>331</v>
      </c>
      <c r="AV26" s="1030"/>
      <c r="AW26" s="1030"/>
      <c r="AX26" s="1030"/>
      <c r="AY26" s="1031"/>
      <c r="AZ26" s="1029" t="s">
        <v>332</v>
      </c>
      <c r="BA26" s="1030"/>
      <c r="BB26" s="1030"/>
      <c r="BC26" s="1030"/>
      <c r="BD26" s="1031"/>
      <c r="BE26" s="1029" t="s">
        <v>306</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c r="A28" s="238">
        <v>1</v>
      </c>
      <c r="B28" s="1075" t="s">
        <v>333</v>
      </c>
      <c r="C28" s="1076"/>
      <c r="D28" s="1076"/>
      <c r="E28" s="1076"/>
      <c r="F28" s="1076"/>
      <c r="G28" s="1076"/>
      <c r="H28" s="1076"/>
      <c r="I28" s="1076"/>
      <c r="J28" s="1076"/>
      <c r="K28" s="1076"/>
      <c r="L28" s="1076"/>
      <c r="M28" s="1076"/>
      <c r="N28" s="1076"/>
      <c r="O28" s="1076"/>
      <c r="P28" s="1077"/>
      <c r="Q28" s="1078">
        <v>9856</v>
      </c>
      <c r="R28" s="1079"/>
      <c r="S28" s="1079"/>
      <c r="T28" s="1079"/>
      <c r="U28" s="1079"/>
      <c r="V28" s="1079">
        <v>9831</v>
      </c>
      <c r="W28" s="1079"/>
      <c r="X28" s="1079"/>
      <c r="Y28" s="1079"/>
      <c r="Z28" s="1079"/>
      <c r="AA28" s="1079">
        <v>25</v>
      </c>
      <c r="AB28" s="1079"/>
      <c r="AC28" s="1079"/>
      <c r="AD28" s="1079"/>
      <c r="AE28" s="1080"/>
      <c r="AF28" s="1081">
        <v>25</v>
      </c>
      <c r="AG28" s="1079"/>
      <c r="AH28" s="1079"/>
      <c r="AI28" s="1079"/>
      <c r="AJ28" s="1082"/>
      <c r="AK28" s="1070">
        <v>941</v>
      </c>
      <c r="AL28" s="1071"/>
      <c r="AM28" s="1071"/>
      <c r="AN28" s="1071"/>
      <c r="AO28" s="1071"/>
      <c r="AP28" s="1071" t="s">
        <v>515</v>
      </c>
      <c r="AQ28" s="1071"/>
      <c r="AR28" s="1071"/>
      <c r="AS28" s="1071"/>
      <c r="AT28" s="1071"/>
      <c r="AU28" s="1071" t="s">
        <v>515</v>
      </c>
      <c r="AV28" s="1071"/>
      <c r="AW28" s="1071"/>
      <c r="AX28" s="1071"/>
      <c r="AY28" s="1071"/>
      <c r="AZ28" s="1072" t="s">
        <v>515</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c r="A29" s="238">
        <v>2</v>
      </c>
      <c r="B29" s="1058" t="s">
        <v>334</v>
      </c>
      <c r="C29" s="1059"/>
      <c r="D29" s="1059"/>
      <c r="E29" s="1059"/>
      <c r="F29" s="1059"/>
      <c r="G29" s="1059"/>
      <c r="H29" s="1059"/>
      <c r="I29" s="1059"/>
      <c r="J29" s="1059"/>
      <c r="K29" s="1059"/>
      <c r="L29" s="1059"/>
      <c r="M29" s="1059"/>
      <c r="N29" s="1059"/>
      <c r="O29" s="1059"/>
      <c r="P29" s="1060"/>
      <c r="Q29" s="1066">
        <v>7065</v>
      </c>
      <c r="R29" s="1067"/>
      <c r="S29" s="1067"/>
      <c r="T29" s="1067"/>
      <c r="U29" s="1067"/>
      <c r="V29" s="1067">
        <v>6892</v>
      </c>
      <c r="W29" s="1067"/>
      <c r="X29" s="1067"/>
      <c r="Y29" s="1067"/>
      <c r="Z29" s="1067"/>
      <c r="AA29" s="1067">
        <v>173</v>
      </c>
      <c r="AB29" s="1067"/>
      <c r="AC29" s="1067"/>
      <c r="AD29" s="1067"/>
      <c r="AE29" s="1068"/>
      <c r="AF29" s="1063">
        <v>173</v>
      </c>
      <c r="AG29" s="1064"/>
      <c r="AH29" s="1064"/>
      <c r="AI29" s="1064"/>
      <c r="AJ29" s="1065"/>
      <c r="AK29" s="1008">
        <v>1076</v>
      </c>
      <c r="AL29" s="999"/>
      <c r="AM29" s="999"/>
      <c r="AN29" s="999"/>
      <c r="AO29" s="999"/>
      <c r="AP29" s="999" t="s">
        <v>515</v>
      </c>
      <c r="AQ29" s="999"/>
      <c r="AR29" s="999"/>
      <c r="AS29" s="999"/>
      <c r="AT29" s="999"/>
      <c r="AU29" s="999" t="s">
        <v>518</v>
      </c>
      <c r="AV29" s="999"/>
      <c r="AW29" s="999"/>
      <c r="AX29" s="999"/>
      <c r="AY29" s="999"/>
      <c r="AZ29" s="1069" t="s">
        <v>515</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c r="A30" s="238">
        <v>3</v>
      </c>
      <c r="B30" s="1058" t="s">
        <v>335</v>
      </c>
      <c r="C30" s="1059"/>
      <c r="D30" s="1059"/>
      <c r="E30" s="1059"/>
      <c r="F30" s="1059"/>
      <c r="G30" s="1059"/>
      <c r="H30" s="1059"/>
      <c r="I30" s="1059"/>
      <c r="J30" s="1059"/>
      <c r="K30" s="1059"/>
      <c r="L30" s="1059"/>
      <c r="M30" s="1059"/>
      <c r="N30" s="1059"/>
      <c r="O30" s="1059"/>
      <c r="P30" s="1060"/>
      <c r="Q30" s="1066">
        <v>2547</v>
      </c>
      <c r="R30" s="1067"/>
      <c r="S30" s="1067"/>
      <c r="T30" s="1067"/>
      <c r="U30" s="1067"/>
      <c r="V30" s="1067">
        <v>2503</v>
      </c>
      <c r="W30" s="1067"/>
      <c r="X30" s="1067"/>
      <c r="Y30" s="1067"/>
      <c r="Z30" s="1067"/>
      <c r="AA30" s="1067">
        <v>45</v>
      </c>
      <c r="AB30" s="1067"/>
      <c r="AC30" s="1067"/>
      <c r="AD30" s="1067"/>
      <c r="AE30" s="1068"/>
      <c r="AF30" s="1063">
        <v>45</v>
      </c>
      <c r="AG30" s="1064"/>
      <c r="AH30" s="1064"/>
      <c r="AI30" s="1064"/>
      <c r="AJ30" s="1065"/>
      <c r="AK30" s="1008">
        <v>257</v>
      </c>
      <c r="AL30" s="999"/>
      <c r="AM30" s="999"/>
      <c r="AN30" s="999"/>
      <c r="AO30" s="999"/>
      <c r="AP30" s="999" t="s">
        <v>515</v>
      </c>
      <c r="AQ30" s="999"/>
      <c r="AR30" s="999"/>
      <c r="AS30" s="999"/>
      <c r="AT30" s="999"/>
      <c r="AU30" s="999" t="s">
        <v>519</v>
      </c>
      <c r="AV30" s="999"/>
      <c r="AW30" s="999"/>
      <c r="AX30" s="999"/>
      <c r="AY30" s="999"/>
      <c r="AZ30" s="1069" t="s">
        <v>520</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c r="A31" s="238">
        <v>4</v>
      </c>
      <c r="B31" s="1058" t="s">
        <v>336</v>
      </c>
      <c r="C31" s="1059"/>
      <c r="D31" s="1059"/>
      <c r="E31" s="1059"/>
      <c r="F31" s="1059"/>
      <c r="G31" s="1059"/>
      <c r="H31" s="1059"/>
      <c r="I31" s="1059"/>
      <c r="J31" s="1059"/>
      <c r="K31" s="1059"/>
      <c r="L31" s="1059"/>
      <c r="M31" s="1059"/>
      <c r="N31" s="1059"/>
      <c r="O31" s="1059"/>
      <c r="P31" s="1060"/>
      <c r="Q31" s="1066">
        <v>62</v>
      </c>
      <c r="R31" s="1067"/>
      <c r="S31" s="1067"/>
      <c r="T31" s="1067"/>
      <c r="U31" s="1067"/>
      <c r="V31" s="1067">
        <v>62</v>
      </c>
      <c r="W31" s="1067"/>
      <c r="X31" s="1067"/>
      <c r="Y31" s="1067"/>
      <c r="Z31" s="1067"/>
      <c r="AA31" s="1067" t="s">
        <v>515</v>
      </c>
      <c r="AB31" s="1067"/>
      <c r="AC31" s="1067"/>
      <c r="AD31" s="1067"/>
      <c r="AE31" s="1068"/>
      <c r="AF31" s="1063" t="s">
        <v>337</v>
      </c>
      <c r="AG31" s="1064"/>
      <c r="AH31" s="1064"/>
      <c r="AI31" s="1064"/>
      <c r="AJ31" s="1065"/>
      <c r="AK31" s="1008" t="s">
        <v>516</v>
      </c>
      <c r="AL31" s="999"/>
      <c r="AM31" s="999"/>
      <c r="AN31" s="999"/>
      <c r="AO31" s="999"/>
      <c r="AP31" s="999" t="s">
        <v>515</v>
      </c>
      <c r="AQ31" s="999"/>
      <c r="AR31" s="999"/>
      <c r="AS31" s="999"/>
      <c r="AT31" s="999"/>
      <c r="AU31" s="999" t="s">
        <v>515</v>
      </c>
      <c r="AV31" s="999"/>
      <c r="AW31" s="999"/>
      <c r="AX31" s="999"/>
      <c r="AY31" s="999"/>
      <c r="AZ31" s="1069" t="s">
        <v>520</v>
      </c>
      <c r="BA31" s="1069"/>
      <c r="BB31" s="1069"/>
      <c r="BC31" s="1069"/>
      <c r="BD31" s="1069"/>
      <c r="BE31" s="1000"/>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c r="A32" s="238">
        <v>5</v>
      </c>
      <c r="B32" s="1058" t="s">
        <v>338</v>
      </c>
      <c r="C32" s="1059"/>
      <c r="D32" s="1059"/>
      <c r="E32" s="1059"/>
      <c r="F32" s="1059"/>
      <c r="G32" s="1059"/>
      <c r="H32" s="1059"/>
      <c r="I32" s="1059"/>
      <c r="J32" s="1059"/>
      <c r="K32" s="1059"/>
      <c r="L32" s="1059"/>
      <c r="M32" s="1059"/>
      <c r="N32" s="1059"/>
      <c r="O32" s="1059"/>
      <c r="P32" s="1060"/>
      <c r="Q32" s="1066">
        <v>1978</v>
      </c>
      <c r="R32" s="1067"/>
      <c r="S32" s="1067"/>
      <c r="T32" s="1067"/>
      <c r="U32" s="1067"/>
      <c r="V32" s="1067">
        <v>1720</v>
      </c>
      <c r="W32" s="1067"/>
      <c r="X32" s="1067"/>
      <c r="Y32" s="1067"/>
      <c r="Z32" s="1067"/>
      <c r="AA32" s="1067">
        <v>258</v>
      </c>
      <c r="AB32" s="1067"/>
      <c r="AC32" s="1067"/>
      <c r="AD32" s="1067"/>
      <c r="AE32" s="1068"/>
      <c r="AF32" s="1063">
        <v>2342</v>
      </c>
      <c r="AG32" s="1064"/>
      <c r="AH32" s="1064"/>
      <c r="AI32" s="1064"/>
      <c r="AJ32" s="1065"/>
      <c r="AK32" s="1008">
        <v>7</v>
      </c>
      <c r="AL32" s="999"/>
      <c r="AM32" s="999"/>
      <c r="AN32" s="999"/>
      <c r="AO32" s="999"/>
      <c r="AP32" s="999">
        <v>4399</v>
      </c>
      <c r="AQ32" s="999"/>
      <c r="AR32" s="999"/>
      <c r="AS32" s="999"/>
      <c r="AT32" s="999"/>
      <c r="AU32" s="999" t="s">
        <v>515</v>
      </c>
      <c r="AV32" s="999"/>
      <c r="AW32" s="999"/>
      <c r="AX32" s="999"/>
      <c r="AY32" s="999"/>
      <c r="AZ32" s="1069" t="s">
        <v>515</v>
      </c>
      <c r="BA32" s="1069"/>
      <c r="BB32" s="1069"/>
      <c r="BC32" s="1069"/>
      <c r="BD32" s="1069"/>
      <c r="BE32" s="1000" t="s">
        <v>339</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c r="A33" s="238">
        <v>6</v>
      </c>
      <c r="B33" s="1058" t="s">
        <v>340</v>
      </c>
      <c r="C33" s="1059"/>
      <c r="D33" s="1059"/>
      <c r="E33" s="1059"/>
      <c r="F33" s="1059"/>
      <c r="G33" s="1059"/>
      <c r="H33" s="1059"/>
      <c r="I33" s="1059"/>
      <c r="J33" s="1059"/>
      <c r="K33" s="1059"/>
      <c r="L33" s="1059"/>
      <c r="M33" s="1059"/>
      <c r="N33" s="1059"/>
      <c r="O33" s="1059"/>
      <c r="P33" s="1060"/>
      <c r="Q33" s="1066">
        <v>2219</v>
      </c>
      <c r="R33" s="1067"/>
      <c r="S33" s="1067"/>
      <c r="T33" s="1067"/>
      <c r="U33" s="1067"/>
      <c r="V33" s="1067">
        <v>1926</v>
      </c>
      <c r="W33" s="1067"/>
      <c r="X33" s="1067"/>
      <c r="Y33" s="1067"/>
      <c r="Z33" s="1067"/>
      <c r="AA33" s="1067">
        <v>293</v>
      </c>
      <c r="AB33" s="1067"/>
      <c r="AC33" s="1067"/>
      <c r="AD33" s="1067"/>
      <c r="AE33" s="1068"/>
      <c r="AF33" s="1063">
        <v>1749</v>
      </c>
      <c r="AG33" s="1064"/>
      <c r="AH33" s="1064"/>
      <c r="AI33" s="1064"/>
      <c r="AJ33" s="1065"/>
      <c r="AK33" s="1008">
        <v>455</v>
      </c>
      <c r="AL33" s="999"/>
      <c r="AM33" s="999"/>
      <c r="AN33" s="999"/>
      <c r="AO33" s="999"/>
      <c r="AP33" s="999">
        <v>7325</v>
      </c>
      <c r="AQ33" s="999"/>
      <c r="AR33" s="999"/>
      <c r="AS33" s="999"/>
      <c r="AT33" s="999"/>
      <c r="AU33" s="999">
        <v>3494</v>
      </c>
      <c r="AV33" s="999"/>
      <c r="AW33" s="999"/>
      <c r="AX33" s="999"/>
      <c r="AY33" s="999"/>
      <c r="AZ33" s="1069" t="s">
        <v>515</v>
      </c>
      <c r="BA33" s="1069"/>
      <c r="BB33" s="1069"/>
      <c r="BC33" s="1069"/>
      <c r="BD33" s="1069"/>
      <c r="BE33" s="1000" t="s">
        <v>339</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c r="A34" s="238">
        <v>7</v>
      </c>
      <c r="B34" s="1058" t="s">
        <v>341</v>
      </c>
      <c r="C34" s="1059"/>
      <c r="D34" s="1059"/>
      <c r="E34" s="1059"/>
      <c r="F34" s="1059"/>
      <c r="G34" s="1059"/>
      <c r="H34" s="1059"/>
      <c r="I34" s="1059"/>
      <c r="J34" s="1059"/>
      <c r="K34" s="1059"/>
      <c r="L34" s="1059"/>
      <c r="M34" s="1059"/>
      <c r="N34" s="1059"/>
      <c r="O34" s="1059"/>
      <c r="P34" s="1060"/>
      <c r="Q34" s="1066">
        <v>214</v>
      </c>
      <c r="R34" s="1067"/>
      <c r="S34" s="1067"/>
      <c r="T34" s="1067"/>
      <c r="U34" s="1067"/>
      <c r="V34" s="1067">
        <v>214</v>
      </c>
      <c r="W34" s="1067"/>
      <c r="X34" s="1067"/>
      <c r="Y34" s="1067"/>
      <c r="Z34" s="1067"/>
      <c r="AA34" s="1067" t="s">
        <v>517</v>
      </c>
      <c r="AB34" s="1067"/>
      <c r="AC34" s="1067"/>
      <c r="AD34" s="1067"/>
      <c r="AE34" s="1068"/>
      <c r="AF34" s="1063" t="s">
        <v>342</v>
      </c>
      <c r="AG34" s="1064"/>
      <c r="AH34" s="1064"/>
      <c r="AI34" s="1064"/>
      <c r="AJ34" s="1065"/>
      <c r="AK34" s="1008">
        <v>171</v>
      </c>
      <c r="AL34" s="999"/>
      <c r="AM34" s="999"/>
      <c r="AN34" s="999"/>
      <c r="AO34" s="999"/>
      <c r="AP34" s="999">
        <v>703</v>
      </c>
      <c r="AQ34" s="999"/>
      <c r="AR34" s="999"/>
      <c r="AS34" s="999"/>
      <c r="AT34" s="999"/>
      <c r="AU34" s="999">
        <v>703</v>
      </c>
      <c r="AV34" s="999"/>
      <c r="AW34" s="999"/>
      <c r="AX34" s="999"/>
      <c r="AY34" s="999"/>
      <c r="AZ34" s="1069" t="s">
        <v>521</v>
      </c>
      <c r="BA34" s="1069"/>
      <c r="BB34" s="1069"/>
      <c r="BC34" s="1069"/>
      <c r="BD34" s="1069"/>
      <c r="BE34" s="1000" t="s">
        <v>343</v>
      </c>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344</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c r="A63" s="236" t="s">
        <v>320</v>
      </c>
      <c r="B63" s="965" t="s">
        <v>345</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4333</v>
      </c>
      <c r="AG63" s="987"/>
      <c r="AH63" s="987"/>
      <c r="AI63" s="987"/>
      <c r="AJ63" s="1050"/>
      <c r="AK63" s="1051"/>
      <c r="AL63" s="991"/>
      <c r="AM63" s="991"/>
      <c r="AN63" s="991"/>
      <c r="AO63" s="991"/>
      <c r="AP63" s="987">
        <v>12427</v>
      </c>
      <c r="AQ63" s="987"/>
      <c r="AR63" s="987"/>
      <c r="AS63" s="987"/>
      <c r="AT63" s="987"/>
      <c r="AU63" s="987">
        <v>4197</v>
      </c>
      <c r="AV63" s="987"/>
      <c r="AW63" s="987"/>
      <c r="AX63" s="987"/>
      <c r="AY63" s="987"/>
      <c r="AZ63" s="1045"/>
      <c r="BA63" s="1045"/>
      <c r="BB63" s="1045"/>
      <c r="BC63" s="1045"/>
      <c r="BD63" s="1045"/>
      <c r="BE63" s="988"/>
      <c r="BF63" s="988"/>
      <c r="BG63" s="988"/>
      <c r="BH63" s="988"/>
      <c r="BI63" s="989"/>
      <c r="BJ63" s="1046" t="s">
        <v>342</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c r="A65" s="228" t="s">
        <v>346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c r="A66" s="1023" t="s">
        <v>347</v>
      </c>
      <c r="B66" s="1024"/>
      <c r="C66" s="1024"/>
      <c r="D66" s="1024"/>
      <c r="E66" s="1024"/>
      <c r="F66" s="1024"/>
      <c r="G66" s="1024"/>
      <c r="H66" s="1024"/>
      <c r="I66" s="1024"/>
      <c r="J66" s="1024"/>
      <c r="K66" s="1024"/>
      <c r="L66" s="1024"/>
      <c r="M66" s="1024"/>
      <c r="N66" s="1024"/>
      <c r="O66" s="1024"/>
      <c r="P66" s="1025"/>
      <c r="Q66" s="1029" t="s">
        <v>325</v>
      </c>
      <c r="R66" s="1030"/>
      <c r="S66" s="1030"/>
      <c r="T66" s="1030"/>
      <c r="U66" s="1031"/>
      <c r="V66" s="1029" t="s">
        <v>348</v>
      </c>
      <c r="W66" s="1030"/>
      <c r="X66" s="1030"/>
      <c r="Y66" s="1030"/>
      <c r="Z66" s="1031"/>
      <c r="AA66" s="1029" t="s">
        <v>349</v>
      </c>
      <c r="AB66" s="1030"/>
      <c r="AC66" s="1030"/>
      <c r="AD66" s="1030"/>
      <c r="AE66" s="1031"/>
      <c r="AF66" s="1035" t="s">
        <v>350</v>
      </c>
      <c r="AG66" s="1036"/>
      <c r="AH66" s="1036"/>
      <c r="AI66" s="1036"/>
      <c r="AJ66" s="1037"/>
      <c r="AK66" s="1029" t="s">
        <v>329</v>
      </c>
      <c r="AL66" s="1024"/>
      <c r="AM66" s="1024"/>
      <c r="AN66" s="1024"/>
      <c r="AO66" s="1025"/>
      <c r="AP66" s="1029" t="s">
        <v>351</v>
      </c>
      <c r="AQ66" s="1030"/>
      <c r="AR66" s="1030"/>
      <c r="AS66" s="1030"/>
      <c r="AT66" s="1031"/>
      <c r="AU66" s="1029" t="s">
        <v>352</v>
      </c>
      <c r="AV66" s="1030"/>
      <c r="AW66" s="1030"/>
      <c r="AX66" s="1030"/>
      <c r="AY66" s="1031"/>
      <c r="AZ66" s="1029" t="s">
        <v>306</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c r="A68" s="232">
        <v>1</v>
      </c>
      <c r="B68" s="1013" t="s">
        <v>522</v>
      </c>
      <c r="C68" s="1014"/>
      <c r="D68" s="1014"/>
      <c r="E68" s="1014"/>
      <c r="F68" s="1014"/>
      <c r="G68" s="1014"/>
      <c r="H68" s="1014"/>
      <c r="I68" s="1014"/>
      <c r="J68" s="1014"/>
      <c r="K68" s="1014"/>
      <c r="L68" s="1014"/>
      <c r="M68" s="1014"/>
      <c r="N68" s="1014"/>
      <c r="O68" s="1014"/>
      <c r="P68" s="1015"/>
      <c r="Q68" s="1016">
        <v>2171</v>
      </c>
      <c r="R68" s="1010"/>
      <c r="S68" s="1010"/>
      <c r="T68" s="1010"/>
      <c r="U68" s="1010"/>
      <c r="V68" s="1010">
        <v>2124</v>
      </c>
      <c r="W68" s="1010"/>
      <c r="X68" s="1010"/>
      <c r="Y68" s="1010"/>
      <c r="Z68" s="1010"/>
      <c r="AA68" s="1010">
        <v>46</v>
      </c>
      <c r="AB68" s="1010"/>
      <c r="AC68" s="1010"/>
      <c r="AD68" s="1010"/>
      <c r="AE68" s="1010"/>
      <c r="AF68" s="1010">
        <v>46</v>
      </c>
      <c r="AG68" s="1010"/>
      <c r="AH68" s="1010"/>
      <c r="AI68" s="1010"/>
      <c r="AJ68" s="1010"/>
      <c r="AK68" s="1010" t="s">
        <v>449</v>
      </c>
      <c r="AL68" s="1010"/>
      <c r="AM68" s="1010"/>
      <c r="AN68" s="1010"/>
      <c r="AO68" s="1010"/>
      <c r="AP68" s="1010">
        <v>471</v>
      </c>
      <c r="AQ68" s="1010"/>
      <c r="AR68" s="1010"/>
      <c r="AS68" s="1010"/>
      <c r="AT68" s="1010"/>
      <c r="AU68" s="1010">
        <v>254</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c r="A69" s="234">
        <v>2</v>
      </c>
      <c r="B69" s="1002" t="s">
        <v>523</v>
      </c>
      <c r="C69" s="1003"/>
      <c r="D69" s="1003"/>
      <c r="E69" s="1003"/>
      <c r="F69" s="1003"/>
      <c r="G69" s="1003"/>
      <c r="H69" s="1003"/>
      <c r="I69" s="1003"/>
      <c r="J69" s="1003"/>
      <c r="K69" s="1003"/>
      <c r="L69" s="1003"/>
      <c r="M69" s="1003"/>
      <c r="N69" s="1003"/>
      <c r="O69" s="1003"/>
      <c r="P69" s="1004"/>
      <c r="Q69" s="1005">
        <v>192</v>
      </c>
      <c r="R69" s="999"/>
      <c r="S69" s="999"/>
      <c r="T69" s="999"/>
      <c r="U69" s="999"/>
      <c r="V69" s="999">
        <v>148</v>
      </c>
      <c r="W69" s="999"/>
      <c r="X69" s="999"/>
      <c r="Y69" s="999"/>
      <c r="Z69" s="999"/>
      <c r="AA69" s="999">
        <v>44</v>
      </c>
      <c r="AB69" s="999"/>
      <c r="AC69" s="999"/>
      <c r="AD69" s="999"/>
      <c r="AE69" s="999"/>
      <c r="AF69" s="999">
        <v>44</v>
      </c>
      <c r="AG69" s="999"/>
      <c r="AH69" s="999"/>
      <c r="AI69" s="999"/>
      <c r="AJ69" s="999"/>
      <c r="AK69" s="999" t="s">
        <v>449</v>
      </c>
      <c r="AL69" s="999"/>
      <c r="AM69" s="999"/>
      <c r="AN69" s="999"/>
      <c r="AO69" s="999"/>
      <c r="AP69" s="999" t="s">
        <v>449</v>
      </c>
      <c r="AQ69" s="999"/>
      <c r="AR69" s="999"/>
      <c r="AS69" s="999"/>
      <c r="AT69" s="999"/>
      <c r="AU69" s="999" t="s">
        <v>449</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c r="A70" s="234">
        <v>3</v>
      </c>
      <c r="B70" s="1002" t="s">
        <v>524</v>
      </c>
      <c r="C70" s="1003"/>
      <c r="D70" s="1003"/>
      <c r="E70" s="1003"/>
      <c r="F70" s="1003"/>
      <c r="G70" s="1003"/>
      <c r="H70" s="1003"/>
      <c r="I70" s="1003"/>
      <c r="J70" s="1003"/>
      <c r="K70" s="1003"/>
      <c r="L70" s="1003"/>
      <c r="M70" s="1003"/>
      <c r="N70" s="1003"/>
      <c r="O70" s="1003"/>
      <c r="P70" s="1004"/>
      <c r="Q70" s="1005">
        <v>275</v>
      </c>
      <c r="R70" s="999"/>
      <c r="S70" s="999"/>
      <c r="T70" s="999"/>
      <c r="U70" s="999"/>
      <c r="V70" s="999">
        <v>266</v>
      </c>
      <c r="W70" s="999"/>
      <c r="X70" s="999"/>
      <c r="Y70" s="999"/>
      <c r="Z70" s="999"/>
      <c r="AA70" s="999">
        <v>8</v>
      </c>
      <c r="AB70" s="999"/>
      <c r="AC70" s="999"/>
      <c r="AD70" s="999"/>
      <c r="AE70" s="999"/>
      <c r="AF70" s="999">
        <v>8</v>
      </c>
      <c r="AG70" s="999"/>
      <c r="AH70" s="999"/>
      <c r="AI70" s="999"/>
      <c r="AJ70" s="999"/>
      <c r="AK70" s="999" t="s">
        <v>449</v>
      </c>
      <c r="AL70" s="999"/>
      <c r="AM70" s="999"/>
      <c r="AN70" s="999"/>
      <c r="AO70" s="999"/>
      <c r="AP70" s="999" t="s">
        <v>449</v>
      </c>
      <c r="AQ70" s="999"/>
      <c r="AR70" s="999"/>
      <c r="AS70" s="999"/>
      <c r="AT70" s="999"/>
      <c r="AU70" s="999" t="s">
        <v>449</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c r="A71" s="234">
        <v>4</v>
      </c>
      <c r="B71" s="1002" t="s">
        <v>525</v>
      </c>
      <c r="C71" s="1003"/>
      <c r="D71" s="1003"/>
      <c r="E71" s="1003"/>
      <c r="F71" s="1003"/>
      <c r="G71" s="1003"/>
      <c r="H71" s="1003"/>
      <c r="I71" s="1003"/>
      <c r="J71" s="1003"/>
      <c r="K71" s="1003"/>
      <c r="L71" s="1003"/>
      <c r="M71" s="1003"/>
      <c r="N71" s="1003"/>
      <c r="O71" s="1003"/>
      <c r="P71" s="1004"/>
      <c r="Q71" s="1005">
        <v>534</v>
      </c>
      <c r="R71" s="999"/>
      <c r="S71" s="999"/>
      <c r="T71" s="999"/>
      <c r="U71" s="999"/>
      <c r="V71" s="999">
        <v>514</v>
      </c>
      <c r="W71" s="999"/>
      <c r="X71" s="999"/>
      <c r="Y71" s="999"/>
      <c r="Z71" s="999"/>
      <c r="AA71" s="999">
        <v>21</v>
      </c>
      <c r="AB71" s="999"/>
      <c r="AC71" s="999"/>
      <c r="AD71" s="999"/>
      <c r="AE71" s="999"/>
      <c r="AF71" s="999">
        <v>1616</v>
      </c>
      <c r="AG71" s="999"/>
      <c r="AH71" s="999"/>
      <c r="AI71" s="999"/>
      <c r="AJ71" s="999"/>
      <c r="AK71" s="999">
        <v>0</v>
      </c>
      <c r="AL71" s="999"/>
      <c r="AM71" s="999"/>
      <c r="AN71" s="999"/>
      <c r="AO71" s="999"/>
      <c r="AP71" s="999">
        <v>1930</v>
      </c>
      <c r="AQ71" s="999"/>
      <c r="AR71" s="999"/>
      <c r="AS71" s="999"/>
      <c r="AT71" s="999"/>
      <c r="AU71" s="999" t="s">
        <v>553</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c r="A72" s="234">
        <v>5</v>
      </c>
      <c r="B72" s="1002" t="s">
        <v>526</v>
      </c>
      <c r="C72" s="1003"/>
      <c r="D72" s="1003"/>
      <c r="E72" s="1003"/>
      <c r="F72" s="1003"/>
      <c r="G72" s="1003"/>
      <c r="H72" s="1003"/>
      <c r="I72" s="1003"/>
      <c r="J72" s="1003"/>
      <c r="K72" s="1003"/>
      <c r="L72" s="1003"/>
      <c r="M72" s="1003"/>
      <c r="N72" s="1003"/>
      <c r="O72" s="1003"/>
      <c r="P72" s="1004"/>
      <c r="Q72" s="1005">
        <v>11656</v>
      </c>
      <c r="R72" s="999"/>
      <c r="S72" s="999"/>
      <c r="T72" s="999"/>
      <c r="U72" s="999"/>
      <c r="V72" s="999">
        <v>10459</v>
      </c>
      <c r="W72" s="999"/>
      <c r="X72" s="999"/>
      <c r="Y72" s="999"/>
      <c r="Z72" s="999"/>
      <c r="AA72" s="999">
        <v>1196</v>
      </c>
      <c r="AB72" s="999"/>
      <c r="AC72" s="999"/>
      <c r="AD72" s="999"/>
      <c r="AE72" s="999"/>
      <c r="AF72" s="999">
        <v>7363</v>
      </c>
      <c r="AG72" s="999"/>
      <c r="AH72" s="999"/>
      <c r="AI72" s="999"/>
      <c r="AJ72" s="999"/>
      <c r="AK72" s="999">
        <v>1109</v>
      </c>
      <c r="AL72" s="999"/>
      <c r="AM72" s="999"/>
      <c r="AN72" s="999"/>
      <c r="AO72" s="999"/>
      <c r="AP72" s="999">
        <v>9502</v>
      </c>
      <c r="AQ72" s="999"/>
      <c r="AR72" s="999"/>
      <c r="AS72" s="999"/>
      <c r="AT72" s="999"/>
      <c r="AU72" s="999" t="s">
        <v>553</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c r="A73" s="234">
        <v>6</v>
      </c>
      <c r="B73" s="1002" t="s">
        <v>527</v>
      </c>
      <c r="C73" s="1003"/>
      <c r="D73" s="1003"/>
      <c r="E73" s="1003"/>
      <c r="F73" s="1003"/>
      <c r="G73" s="1003"/>
      <c r="H73" s="1003"/>
      <c r="I73" s="1003"/>
      <c r="J73" s="1003"/>
      <c r="K73" s="1003"/>
      <c r="L73" s="1003"/>
      <c r="M73" s="1003"/>
      <c r="N73" s="1003"/>
      <c r="O73" s="1003"/>
      <c r="P73" s="1004"/>
      <c r="Q73" s="1005">
        <v>1795</v>
      </c>
      <c r="R73" s="999"/>
      <c r="S73" s="999"/>
      <c r="T73" s="999"/>
      <c r="U73" s="999"/>
      <c r="V73" s="999">
        <v>1783</v>
      </c>
      <c r="W73" s="999"/>
      <c r="X73" s="999"/>
      <c r="Y73" s="999"/>
      <c r="Z73" s="999"/>
      <c r="AA73" s="999">
        <v>12</v>
      </c>
      <c r="AB73" s="999"/>
      <c r="AC73" s="999"/>
      <c r="AD73" s="999"/>
      <c r="AE73" s="999"/>
      <c r="AF73" s="999">
        <v>12</v>
      </c>
      <c r="AG73" s="999"/>
      <c r="AH73" s="999"/>
      <c r="AI73" s="999"/>
      <c r="AJ73" s="999"/>
      <c r="AK73" s="999" t="s">
        <v>449</v>
      </c>
      <c r="AL73" s="999"/>
      <c r="AM73" s="999"/>
      <c r="AN73" s="999"/>
      <c r="AO73" s="999"/>
      <c r="AP73" s="999">
        <v>1435</v>
      </c>
      <c r="AQ73" s="999"/>
      <c r="AR73" s="999"/>
      <c r="AS73" s="999"/>
      <c r="AT73" s="999"/>
      <c r="AU73" s="999">
        <v>824</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c r="A74" s="234">
        <v>7</v>
      </c>
      <c r="B74" s="1002" t="s">
        <v>528</v>
      </c>
      <c r="C74" s="1003"/>
      <c r="D74" s="1003"/>
      <c r="E74" s="1003"/>
      <c r="F74" s="1003"/>
      <c r="G74" s="1003"/>
      <c r="H74" s="1003"/>
      <c r="I74" s="1003"/>
      <c r="J74" s="1003"/>
      <c r="K74" s="1003"/>
      <c r="L74" s="1003"/>
      <c r="M74" s="1003"/>
      <c r="N74" s="1003"/>
      <c r="O74" s="1003"/>
      <c r="P74" s="1004"/>
      <c r="Q74" s="1005">
        <v>45</v>
      </c>
      <c r="R74" s="999"/>
      <c r="S74" s="999"/>
      <c r="T74" s="999"/>
      <c r="U74" s="999"/>
      <c r="V74" s="999">
        <v>43</v>
      </c>
      <c r="W74" s="999"/>
      <c r="X74" s="999"/>
      <c r="Y74" s="999"/>
      <c r="Z74" s="999"/>
      <c r="AA74" s="999">
        <v>3</v>
      </c>
      <c r="AB74" s="999"/>
      <c r="AC74" s="999"/>
      <c r="AD74" s="999"/>
      <c r="AE74" s="999"/>
      <c r="AF74" s="999">
        <v>3</v>
      </c>
      <c r="AG74" s="999"/>
      <c r="AH74" s="999"/>
      <c r="AI74" s="999"/>
      <c r="AJ74" s="999"/>
      <c r="AK74" s="999" t="s">
        <v>449</v>
      </c>
      <c r="AL74" s="999"/>
      <c r="AM74" s="999"/>
      <c r="AN74" s="999"/>
      <c r="AO74" s="999"/>
      <c r="AP74" s="999">
        <v>9</v>
      </c>
      <c r="AQ74" s="999"/>
      <c r="AR74" s="999"/>
      <c r="AS74" s="999"/>
      <c r="AT74" s="999"/>
      <c r="AU74" s="999">
        <v>2</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c r="A75" s="234">
        <v>8</v>
      </c>
      <c r="B75" s="1002" t="s">
        <v>529</v>
      </c>
      <c r="C75" s="1003"/>
      <c r="D75" s="1003"/>
      <c r="E75" s="1003"/>
      <c r="F75" s="1003"/>
      <c r="G75" s="1003"/>
      <c r="H75" s="1003"/>
      <c r="I75" s="1003"/>
      <c r="J75" s="1003"/>
      <c r="K75" s="1003"/>
      <c r="L75" s="1003"/>
      <c r="M75" s="1003"/>
      <c r="N75" s="1003"/>
      <c r="O75" s="1003"/>
      <c r="P75" s="1004"/>
      <c r="Q75" s="1006">
        <v>1</v>
      </c>
      <c r="R75" s="1007"/>
      <c r="S75" s="1007"/>
      <c r="T75" s="1007"/>
      <c r="U75" s="1008"/>
      <c r="V75" s="1009">
        <v>0</v>
      </c>
      <c r="W75" s="1007"/>
      <c r="X75" s="1007"/>
      <c r="Y75" s="1007"/>
      <c r="Z75" s="1008"/>
      <c r="AA75" s="1009">
        <v>1</v>
      </c>
      <c r="AB75" s="1007"/>
      <c r="AC75" s="1007"/>
      <c r="AD75" s="1007"/>
      <c r="AE75" s="1008"/>
      <c r="AF75" s="1009">
        <v>1</v>
      </c>
      <c r="AG75" s="1007"/>
      <c r="AH75" s="1007"/>
      <c r="AI75" s="1007"/>
      <c r="AJ75" s="1008"/>
      <c r="AK75" s="1009" t="s">
        <v>449</v>
      </c>
      <c r="AL75" s="1007"/>
      <c r="AM75" s="1007"/>
      <c r="AN75" s="1007"/>
      <c r="AO75" s="1008"/>
      <c r="AP75" s="1009" t="s">
        <v>449</v>
      </c>
      <c r="AQ75" s="1007"/>
      <c r="AR75" s="1007"/>
      <c r="AS75" s="1007"/>
      <c r="AT75" s="1008"/>
      <c r="AU75" s="1009" t="s">
        <v>449</v>
      </c>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c r="A76" s="234">
        <v>9</v>
      </c>
      <c r="B76" s="1002" t="s">
        <v>530</v>
      </c>
      <c r="C76" s="1003"/>
      <c r="D76" s="1003"/>
      <c r="E76" s="1003"/>
      <c r="F76" s="1003"/>
      <c r="G76" s="1003"/>
      <c r="H76" s="1003"/>
      <c r="I76" s="1003"/>
      <c r="J76" s="1003"/>
      <c r="K76" s="1003"/>
      <c r="L76" s="1003"/>
      <c r="M76" s="1003"/>
      <c r="N76" s="1003"/>
      <c r="O76" s="1003"/>
      <c r="P76" s="1004"/>
      <c r="Q76" s="1006">
        <v>10461</v>
      </c>
      <c r="R76" s="1007"/>
      <c r="S76" s="1007"/>
      <c r="T76" s="1007"/>
      <c r="U76" s="1008"/>
      <c r="V76" s="1009">
        <v>10445</v>
      </c>
      <c r="W76" s="1007"/>
      <c r="X76" s="1007"/>
      <c r="Y76" s="1007"/>
      <c r="Z76" s="1008"/>
      <c r="AA76" s="1009">
        <v>17</v>
      </c>
      <c r="AB76" s="1007"/>
      <c r="AC76" s="1007"/>
      <c r="AD76" s="1007"/>
      <c r="AE76" s="1008"/>
      <c r="AF76" s="1009">
        <v>17</v>
      </c>
      <c r="AG76" s="1007"/>
      <c r="AH76" s="1007"/>
      <c r="AI76" s="1007"/>
      <c r="AJ76" s="1008"/>
      <c r="AK76" s="1009" t="s">
        <v>449</v>
      </c>
      <c r="AL76" s="1007"/>
      <c r="AM76" s="1007"/>
      <c r="AN76" s="1007"/>
      <c r="AO76" s="1008"/>
      <c r="AP76" s="1009" t="s">
        <v>449</v>
      </c>
      <c r="AQ76" s="1007"/>
      <c r="AR76" s="1007"/>
      <c r="AS76" s="1007"/>
      <c r="AT76" s="1008"/>
      <c r="AU76" s="1009" t="s">
        <v>449</v>
      </c>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c r="A77" s="234">
        <v>10</v>
      </c>
      <c r="B77" s="1002" t="s">
        <v>531</v>
      </c>
      <c r="C77" s="1003"/>
      <c r="D77" s="1003"/>
      <c r="E77" s="1003"/>
      <c r="F77" s="1003"/>
      <c r="G77" s="1003"/>
      <c r="H77" s="1003"/>
      <c r="I77" s="1003"/>
      <c r="J77" s="1003"/>
      <c r="K77" s="1003"/>
      <c r="L77" s="1003"/>
      <c r="M77" s="1003"/>
      <c r="N77" s="1003"/>
      <c r="O77" s="1003"/>
      <c r="P77" s="1004"/>
      <c r="Q77" s="1006">
        <v>63</v>
      </c>
      <c r="R77" s="1007"/>
      <c r="S77" s="1007"/>
      <c r="T77" s="1007"/>
      <c r="U77" s="1008"/>
      <c r="V77" s="1009">
        <v>63</v>
      </c>
      <c r="W77" s="1007"/>
      <c r="X77" s="1007"/>
      <c r="Y77" s="1007"/>
      <c r="Z77" s="1008"/>
      <c r="AA77" s="1009" t="s">
        <v>449</v>
      </c>
      <c r="AB77" s="1007"/>
      <c r="AC77" s="1007"/>
      <c r="AD77" s="1007"/>
      <c r="AE77" s="1008"/>
      <c r="AF77" s="1009" t="s">
        <v>449</v>
      </c>
      <c r="AG77" s="1007"/>
      <c r="AH77" s="1007"/>
      <c r="AI77" s="1007"/>
      <c r="AJ77" s="1008"/>
      <c r="AK77" s="1009" t="s">
        <v>449</v>
      </c>
      <c r="AL77" s="1007"/>
      <c r="AM77" s="1007"/>
      <c r="AN77" s="1007"/>
      <c r="AO77" s="1008"/>
      <c r="AP77" s="1009" t="s">
        <v>449</v>
      </c>
      <c r="AQ77" s="1007"/>
      <c r="AR77" s="1007"/>
      <c r="AS77" s="1007"/>
      <c r="AT77" s="1008"/>
      <c r="AU77" s="1009" t="s">
        <v>449</v>
      </c>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c r="A78" s="234">
        <v>11</v>
      </c>
      <c r="B78" s="1002" t="s">
        <v>532</v>
      </c>
      <c r="C78" s="1003"/>
      <c r="D78" s="1003"/>
      <c r="E78" s="1003"/>
      <c r="F78" s="1003"/>
      <c r="G78" s="1003"/>
      <c r="H78" s="1003"/>
      <c r="I78" s="1003"/>
      <c r="J78" s="1003"/>
      <c r="K78" s="1003"/>
      <c r="L78" s="1003"/>
      <c r="M78" s="1003"/>
      <c r="N78" s="1003"/>
      <c r="O78" s="1003"/>
      <c r="P78" s="1004"/>
      <c r="Q78" s="1005">
        <v>379</v>
      </c>
      <c r="R78" s="999"/>
      <c r="S78" s="999"/>
      <c r="T78" s="999"/>
      <c r="U78" s="999"/>
      <c r="V78" s="999">
        <v>370</v>
      </c>
      <c r="W78" s="999"/>
      <c r="X78" s="999"/>
      <c r="Y78" s="999"/>
      <c r="Z78" s="999"/>
      <c r="AA78" s="999">
        <v>8</v>
      </c>
      <c r="AB78" s="999"/>
      <c r="AC78" s="999"/>
      <c r="AD78" s="999"/>
      <c r="AE78" s="999"/>
      <c r="AF78" s="999">
        <v>8</v>
      </c>
      <c r="AG78" s="999"/>
      <c r="AH78" s="999"/>
      <c r="AI78" s="999"/>
      <c r="AJ78" s="999"/>
      <c r="AK78" s="999">
        <v>165</v>
      </c>
      <c r="AL78" s="999"/>
      <c r="AM78" s="999"/>
      <c r="AN78" s="999"/>
      <c r="AO78" s="999"/>
      <c r="AP78" s="999" t="s">
        <v>449</v>
      </c>
      <c r="AQ78" s="999"/>
      <c r="AR78" s="999"/>
      <c r="AS78" s="999"/>
      <c r="AT78" s="999"/>
      <c r="AU78" s="999" t="s">
        <v>449</v>
      </c>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c r="A79" s="234">
        <v>12</v>
      </c>
      <c r="B79" s="1002" t="s">
        <v>533</v>
      </c>
      <c r="C79" s="1003"/>
      <c r="D79" s="1003"/>
      <c r="E79" s="1003"/>
      <c r="F79" s="1003"/>
      <c r="G79" s="1003"/>
      <c r="H79" s="1003"/>
      <c r="I79" s="1003"/>
      <c r="J79" s="1003"/>
      <c r="K79" s="1003"/>
      <c r="L79" s="1003"/>
      <c r="M79" s="1003"/>
      <c r="N79" s="1003"/>
      <c r="O79" s="1003"/>
      <c r="P79" s="1004"/>
      <c r="Q79" s="1005">
        <v>63</v>
      </c>
      <c r="R79" s="999"/>
      <c r="S79" s="999"/>
      <c r="T79" s="999"/>
      <c r="U79" s="999"/>
      <c r="V79" s="999">
        <v>63</v>
      </c>
      <c r="W79" s="999"/>
      <c r="X79" s="999"/>
      <c r="Y79" s="999"/>
      <c r="Z79" s="999"/>
      <c r="AA79" s="999" t="s">
        <v>449</v>
      </c>
      <c r="AB79" s="999"/>
      <c r="AC79" s="999"/>
      <c r="AD79" s="999"/>
      <c r="AE79" s="999"/>
      <c r="AF79" s="999" t="s">
        <v>449</v>
      </c>
      <c r="AG79" s="999"/>
      <c r="AH79" s="999"/>
      <c r="AI79" s="999"/>
      <c r="AJ79" s="999"/>
      <c r="AK79" s="999" t="s">
        <v>449</v>
      </c>
      <c r="AL79" s="999"/>
      <c r="AM79" s="999"/>
      <c r="AN79" s="999"/>
      <c r="AO79" s="999"/>
      <c r="AP79" s="999" t="s">
        <v>449</v>
      </c>
      <c r="AQ79" s="999"/>
      <c r="AR79" s="999"/>
      <c r="AS79" s="999"/>
      <c r="AT79" s="999"/>
      <c r="AU79" s="999" t="s">
        <v>449</v>
      </c>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c r="A80" s="234">
        <v>13</v>
      </c>
      <c r="B80" s="1002" t="s">
        <v>534</v>
      </c>
      <c r="C80" s="1003"/>
      <c r="D80" s="1003"/>
      <c r="E80" s="1003"/>
      <c r="F80" s="1003"/>
      <c r="G80" s="1003"/>
      <c r="H80" s="1003"/>
      <c r="I80" s="1003"/>
      <c r="J80" s="1003"/>
      <c r="K80" s="1003"/>
      <c r="L80" s="1003"/>
      <c r="M80" s="1003"/>
      <c r="N80" s="1003"/>
      <c r="O80" s="1003"/>
      <c r="P80" s="1004"/>
      <c r="Q80" s="1005">
        <v>319</v>
      </c>
      <c r="R80" s="999"/>
      <c r="S80" s="999"/>
      <c r="T80" s="999"/>
      <c r="U80" s="999"/>
      <c r="V80" s="999">
        <v>246</v>
      </c>
      <c r="W80" s="999"/>
      <c r="X80" s="999"/>
      <c r="Y80" s="999"/>
      <c r="Z80" s="999"/>
      <c r="AA80" s="999">
        <v>73</v>
      </c>
      <c r="AB80" s="999"/>
      <c r="AC80" s="999"/>
      <c r="AD80" s="999"/>
      <c r="AE80" s="999"/>
      <c r="AF80" s="999">
        <v>73</v>
      </c>
      <c r="AG80" s="999"/>
      <c r="AH80" s="999"/>
      <c r="AI80" s="999"/>
      <c r="AJ80" s="999"/>
      <c r="AK80" s="999" t="s">
        <v>449</v>
      </c>
      <c r="AL80" s="999"/>
      <c r="AM80" s="999"/>
      <c r="AN80" s="999"/>
      <c r="AO80" s="999"/>
      <c r="AP80" s="999" t="s">
        <v>449</v>
      </c>
      <c r="AQ80" s="999"/>
      <c r="AR80" s="999"/>
      <c r="AS80" s="999"/>
      <c r="AT80" s="999"/>
      <c r="AU80" s="999" t="s">
        <v>449</v>
      </c>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c r="A81" s="234">
        <v>14</v>
      </c>
      <c r="B81" s="1002" t="s">
        <v>535</v>
      </c>
      <c r="C81" s="1003"/>
      <c r="D81" s="1003"/>
      <c r="E81" s="1003"/>
      <c r="F81" s="1003"/>
      <c r="G81" s="1003"/>
      <c r="H81" s="1003"/>
      <c r="I81" s="1003"/>
      <c r="J81" s="1003"/>
      <c r="K81" s="1003"/>
      <c r="L81" s="1003"/>
      <c r="M81" s="1003"/>
      <c r="N81" s="1003"/>
      <c r="O81" s="1003"/>
      <c r="P81" s="1004"/>
      <c r="Q81" s="1005">
        <v>23</v>
      </c>
      <c r="R81" s="999"/>
      <c r="S81" s="999"/>
      <c r="T81" s="999"/>
      <c r="U81" s="999"/>
      <c r="V81" s="999">
        <v>23</v>
      </c>
      <c r="W81" s="999"/>
      <c r="X81" s="999"/>
      <c r="Y81" s="999"/>
      <c r="Z81" s="999"/>
      <c r="AA81" s="999" t="s">
        <v>449</v>
      </c>
      <c r="AB81" s="999"/>
      <c r="AC81" s="999"/>
      <c r="AD81" s="999"/>
      <c r="AE81" s="999"/>
      <c r="AF81" s="999" t="s">
        <v>449</v>
      </c>
      <c r="AG81" s="999"/>
      <c r="AH81" s="999"/>
      <c r="AI81" s="999"/>
      <c r="AJ81" s="999"/>
      <c r="AK81" s="999">
        <v>23</v>
      </c>
      <c r="AL81" s="999"/>
      <c r="AM81" s="999"/>
      <c r="AN81" s="999"/>
      <c r="AO81" s="999"/>
      <c r="AP81" s="999" t="s">
        <v>449</v>
      </c>
      <c r="AQ81" s="999"/>
      <c r="AR81" s="999"/>
      <c r="AS81" s="999"/>
      <c r="AT81" s="999"/>
      <c r="AU81" s="999" t="s">
        <v>449</v>
      </c>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c r="A82" s="234">
        <v>15</v>
      </c>
      <c r="B82" s="1002" t="s">
        <v>536</v>
      </c>
      <c r="C82" s="1003"/>
      <c r="D82" s="1003"/>
      <c r="E82" s="1003"/>
      <c r="F82" s="1003"/>
      <c r="G82" s="1003"/>
      <c r="H82" s="1003"/>
      <c r="I82" s="1003"/>
      <c r="J82" s="1003"/>
      <c r="K82" s="1003"/>
      <c r="L82" s="1003"/>
      <c r="M82" s="1003"/>
      <c r="N82" s="1003"/>
      <c r="O82" s="1003"/>
      <c r="P82" s="1004"/>
      <c r="Q82" s="1005">
        <v>6185</v>
      </c>
      <c r="R82" s="999"/>
      <c r="S82" s="999"/>
      <c r="T82" s="999"/>
      <c r="U82" s="999"/>
      <c r="V82" s="999">
        <v>6049</v>
      </c>
      <c r="W82" s="999"/>
      <c r="X82" s="999"/>
      <c r="Y82" s="999"/>
      <c r="Z82" s="999"/>
      <c r="AA82" s="999">
        <v>136</v>
      </c>
      <c r="AB82" s="999"/>
      <c r="AC82" s="999"/>
      <c r="AD82" s="999"/>
      <c r="AE82" s="999"/>
      <c r="AF82" s="999">
        <v>136</v>
      </c>
      <c r="AG82" s="999"/>
      <c r="AH82" s="999"/>
      <c r="AI82" s="999"/>
      <c r="AJ82" s="999"/>
      <c r="AK82" s="999" t="s">
        <v>449</v>
      </c>
      <c r="AL82" s="999"/>
      <c r="AM82" s="999"/>
      <c r="AN82" s="999"/>
      <c r="AO82" s="999"/>
      <c r="AP82" s="999" t="s">
        <v>449</v>
      </c>
      <c r="AQ82" s="999"/>
      <c r="AR82" s="999"/>
      <c r="AS82" s="999"/>
      <c r="AT82" s="999"/>
      <c r="AU82" s="999" t="s">
        <v>449</v>
      </c>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c r="A83" s="234">
        <v>16</v>
      </c>
      <c r="B83" s="1002" t="s">
        <v>537</v>
      </c>
      <c r="C83" s="1003"/>
      <c r="D83" s="1003"/>
      <c r="E83" s="1003"/>
      <c r="F83" s="1003"/>
      <c r="G83" s="1003"/>
      <c r="H83" s="1003"/>
      <c r="I83" s="1003"/>
      <c r="J83" s="1003"/>
      <c r="K83" s="1003"/>
      <c r="L83" s="1003"/>
      <c r="M83" s="1003"/>
      <c r="N83" s="1003"/>
      <c r="O83" s="1003"/>
      <c r="P83" s="1004"/>
      <c r="Q83" s="1005">
        <v>194</v>
      </c>
      <c r="R83" s="999"/>
      <c r="S83" s="999"/>
      <c r="T83" s="999"/>
      <c r="U83" s="999"/>
      <c r="V83" s="999">
        <v>161</v>
      </c>
      <c r="W83" s="999"/>
      <c r="X83" s="999"/>
      <c r="Y83" s="999"/>
      <c r="Z83" s="999"/>
      <c r="AA83" s="999">
        <v>33</v>
      </c>
      <c r="AB83" s="999"/>
      <c r="AC83" s="999"/>
      <c r="AD83" s="999"/>
      <c r="AE83" s="999"/>
      <c r="AF83" s="999">
        <v>33</v>
      </c>
      <c r="AG83" s="999"/>
      <c r="AH83" s="999"/>
      <c r="AI83" s="999"/>
      <c r="AJ83" s="999"/>
      <c r="AK83" s="999" t="s">
        <v>449</v>
      </c>
      <c r="AL83" s="999"/>
      <c r="AM83" s="999"/>
      <c r="AN83" s="999"/>
      <c r="AO83" s="999"/>
      <c r="AP83" s="999" t="s">
        <v>449</v>
      </c>
      <c r="AQ83" s="999"/>
      <c r="AR83" s="999"/>
      <c r="AS83" s="999"/>
      <c r="AT83" s="999"/>
      <c r="AU83" s="999" t="s">
        <v>449</v>
      </c>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c r="A84" s="234">
        <v>17</v>
      </c>
      <c r="B84" s="1002" t="s">
        <v>538</v>
      </c>
      <c r="C84" s="1003"/>
      <c r="D84" s="1003"/>
      <c r="E84" s="1003"/>
      <c r="F84" s="1003"/>
      <c r="G84" s="1003"/>
      <c r="H84" s="1003"/>
      <c r="I84" s="1003"/>
      <c r="J84" s="1003"/>
      <c r="K84" s="1003"/>
      <c r="L84" s="1003"/>
      <c r="M84" s="1003"/>
      <c r="N84" s="1003"/>
      <c r="O84" s="1003"/>
      <c r="P84" s="1004"/>
      <c r="Q84" s="1005">
        <v>814330</v>
      </c>
      <c r="R84" s="999"/>
      <c r="S84" s="999"/>
      <c r="T84" s="999"/>
      <c r="U84" s="999"/>
      <c r="V84" s="999">
        <v>784571</v>
      </c>
      <c r="W84" s="999"/>
      <c r="X84" s="999"/>
      <c r="Y84" s="999"/>
      <c r="Z84" s="999"/>
      <c r="AA84" s="999">
        <v>29760</v>
      </c>
      <c r="AB84" s="999"/>
      <c r="AC84" s="999"/>
      <c r="AD84" s="999"/>
      <c r="AE84" s="999"/>
      <c r="AF84" s="999">
        <v>29760</v>
      </c>
      <c r="AG84" s="999"/>
      <c r="AH84" s="999"/>
      <c r="AI84" s="999"/>
      <c r="AJ84" s="999"/>
      <c r="AK84" s="999">
        <v>5568</v>
      </c>
      <c r="AL84" s="999"/>
      <c r="AM84" s="999"/>
      <c r="AN84" s="999"/>
      <c r="AO84" s="999"/>
      <c r="AP84" s="999" t="s">
        <v>449</v>
      </c>
      <c r="AQ84" s="999"/>
      <c r="AR84" s="999"/>
      <c r="AS84" s="999"/>
      <c r="AT84" s="999"/>
      <c r="AU84" s="999" t="s">
        <v>449</v>
      </c>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c r="A85" s="234">
        <v>18</v>
      </c>
      <c r="B85" s="1002" t="s">
        <v>539</v>
      </c>
      <c r="C85" s="1003"/>
      <c r="D85" s="1003"/>
      <c r="E85" s="1003"/>
      <c r="F85" s="1003"/>
      <c r="G85" s="1003"/>
      <c r="H85" s="1003"/>
      <c r="I85" s="1003"/>
      <c r="J85" s="1003"/>
      <c r="K85" s="1003"/>
      <c r="L85" s="1003"/>
      <c r="M85" s="1003"/>
      <c r="N85" s="1003"/>
      <c r="O85" s="1003"/>
      <c r="P85" s="1004"/>
      <c r="Q85" s="1005">
        <v>86</v>
      </c>
      <c r="R85" s="999"/>
      <c r="S85" s="999"/>
      <c r="T85" s="999"/>
      <c r="U85" s="999"/>
      <c r="V85" s="999">
        <v>83</v>
      </c>
      <c r="W85" s="999"/>
      <c r="X85" s="999"/>
      <c r="Y85" s="999"/>
      <c r="Z85" s="999"/>
      <c r="AA85" s="999">
        <v>3</v>
      </c>
      <c r="AB85" s="999"/>
      <c r="AC85" s="999"/>
      <c r="AD85" s="999"/>
      <c r="AE85" s="999"/>
      <c r="AF85" s="999">
        <v>3</v>
      </c>
      <c r="AG85" s="999"/>
      <c r="AH85" s="999"/>
      <c r="AI85" s="999"/>
      <c r="AJ85" s="999"/>
      <c r="AK85" s="999" t="s">
        <v>449</v>
      </c>
      <c r="AL85" s="999"/>
      <c r="AM85" s="999"/>
      <c r="AN85" s="999"/>
      <c r="AO85" s="999"/>
      <c r="AP85" s="999" t="s">
        <v>449</v>
      </c>
      <c r="AQ85" s="999"/>
      <c r="AR85" s="999"/>
      <c r="AS85" s="999"/>
      <c r="AT85" s="999"/>
      <c r="AU85" s="999" t="s">
        <v>449</v>
      </c>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c r="A88" s="236" t="s">
        <v>320</v>
      </c>
      <c r="B88" s="965" t="s">
        <v>353</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39123</v>
      </c>
      <c r="AG88" s="987"/>
      <c r="AH88" s="987"/>
      <c r="AI88" s="987"/>
      <c r="AJ88" s="987"/>
      <c r="AK88" s="991"/>
      <c r="AL88" s="991"/>
      <c r="AM88" s="991"/>
      <c r="AN88" s="991"/>
      <c r="AO88" s="991"/>
      <c r="AP88" s="987">
        <v>13348</v>
      </c>
      <c r="AQ88" s="987"/>
      <c r="AR88" s="987"/>
      <c r="AS88" s="987"/>
      <c r="AT88" s="987"/>
      <c r="AU88" s="987">
        <v>1080</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320</v>
      </c>
      <c r="BR102" s="965" t="s">
        <v>354</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5</v>
      </c>
      <c r="CS102" s="981"/>
      <c r="CT102" s="981"/>
      <c r="CU102" s="981"/>
      <c r="CV102" s="982"/>
      <c r="CW102" s="980" t="s">
        <v>628</v>
      </c>
      <c r="CX102" s="981"/>
      <c r="CY102" s="981"/>
      <c r="CZ102" s="981"/>
      <c r="DA102" s="982"/>
      <c r="DB102" s="980" t="s">
        <v>629</v>
      </c>
      <c r="DC102" s="981"/>
      <c r="DD102" s="981"/>
      <c r="DE102" s="981"/>
      <c r="DF102" s="982"/>
      <c r="DG102" s="980">
        <v>224</v>
      </c>
      <c r="DH102" s="981"/>
      <c r="DI102" s="981"/>
      <c r="DJ102" s="981"/>
      <c r="DK102" s="982"/>
      <c r="DL102" s="980" t="s">
        <v>630</v>
      </c>
      <c r="DM102" s="981"/>
      <c r="DN102" s="981"/>
      <c r="DO102" s="981"/>
      <c r="DP102" s="982"/>
      <c r="DQ102" s="980" t="s">
        <v>630</v>
      </c>
      <c r="DR102" s="981"/>
      <c r="DS102" s="981"/>
      <c r="DT102" s="981"/>
      <c r="DU102" s="982"/>
      <c r="DV102" s="965"/>
      <c r="DW102" s="966"/>
      <c r="DX102" s="966"/>
      <c r="DY102" s="966"/>
      <c r="DZ102" s="967"/>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355</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356</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357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70" t="s">
        <v>359</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360</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c r="A109" s="923" t="s">
        <v>361</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362</v>
      </c>
      <c r="AB109" s="924"/>
      <c r="AC109" s="924"/>
      <c r="AD109" s="924"/>
      <c r="AE109" s="925"/>
      <c r="AF109" s="926" t="s">
        <v>363</v>
      </c>
      <c r="AG109" s="924"/>
      <c r="AH109" s="924"/>
      <c r="AI109" s="924"/>
      <c r="AJ109" s="925"/>
      <c r="AK109" s="926" t="s">
        <v>263</v>
      </c>
      <c r="AL109" s="924"/>
      <c r="AM109" s="924"/>
      <c r="AN109" s="924"/>
      <c r="AO109" s="925"/>
      <c r="AP109" s="926" t="s">
        <v>364</v>
      </c>
      <c r="AQ109" s="924"/>
      <c r="AR109" s="924"/>
      <c r="AS109" s="924"/>
      <c r="AT109" s="957"/>
      <c r="AU109" s="923" t="s">
        <v>361</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362</v>
      </c>
      <c r="BR109" s="924"/>
      <c r="BS109" s="924"/>
      <c r="BT109" s="924"/>
      <c r="BU109" s="925"/>
      <c r="BV109" s="926" t="s">
        <v>363</v>
      </c>
      <c r="BW109" s="924"/>
      <c r="BX109" s="924"/>
      <c r="BY109" s="924"/>
      <c r="BZ109" s="925"/>
      <c r="CA109" s="926" t="s">
        <v>263</v>
      </c>
      <c r="CB109" s="924"/>
      <c r="CC109" s="924"/>
      <c r="CD109" s="924"/>
      <c r="CE109" s="925"/>
      <c r="CF109" s="964" t="s">
        <v>364</v>
      </c>
      <c r="CG109" s="964"/>
      <c r="CH109" s="964"/>
      <c r="CI109" s="964"/>
      <c r="CJ109" s="964"/>
      <c r="CK109" s="926" t="s">
        <v>365</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362</v>
      </c>
      <c r="DH109" s="924"/>
      <c r="DI109" s="924"/>
      <c r="DJ109" s="924"/>
      <c r="DK109" s="925"/>
      <c r="DL109" s="926" t="s">
        <v>363</v>
      </c>
      <c r="DM109" s="924"/>
      <c r="DN109" s="924"/>
      <c r="DO109" s="924"/>
      <c r="DP109" s="925"/>
      <c r="DQ109" s="926" t="s">
        <v>263</v>
      </c>
      <c r="DR109" s="924"/>
      <c r="DS109" s="924"/>
      <c r="DT109" s="924"/>
      <c r="DU109" s="925"/>
      <c r="DV109" s="926" t="s">
        <v>364</v>
      </c>
      <c r="DW109" s="924"/>
      <c r="DX109" s="924"/>
      <c r="DY109" s="924"/>
      <c r="DZ109" s="957"/>
    </row>
    <row r="110" spans="1:131" s="226" customFormat="1" ht="26.25" customHeight="1">
      <c r="A110" s="835" t="s">
        <v>366</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2584695</v>
      </c>
      <c r="AB110" s="917"/>
      <c r="AC110" s="917"/>
      <c r="AD110" s="917"/>
      <c r="AE110" s="918"/>
      <c r="AF110" s="919">
        <v>2486784</v>
      </c>
      <c r="AG110" s="917"/>
      <c r="AH110" s="917"/>
      <c r="AI110" s="917"/>
      <c r="AJ110" s="918"/>
      <c r="AK110" s="919">
        <v>2488590</v>
      </c>
      <c r="AL110" s="917"/>
      <c r="AM110" s="917"/>
      <c r="AN110" s="917"/>
      <c r="AO110" s="918"/>
      <c r="AP110" s="920">
        <v>13.4</v>
      </c>
      <c r="AQ110" s="921"/>
      <c r="AR110" s="921"/>
      <c r="AS110" s="921"/>
      <c r="AT110" s="922"/>
      <c r="AU110" s="958" t="s">
        <v>73</v>
      </c>
      <c r="AV110" s="959"/>
      <c r="AW110" s="959"/>
      <c r="AX110" s="959"/>
      <c r="AY110" s="959"/>
      <c r="AZ110" s="888" t="s">
        <v>367</v>
      </c>
      <c r="BA110" s="836"/>
      <c r="BB110" s="836"/>
      <c r="BC110" s="836"/>
      <c r="BD110" s="836"/>
      <c r="BE110" s="836"/>
      <c r="BF110" s="836"/>
      <c r="BG110" s="836"/>
      <c r="BH110" s="836"/>
      <c r="BI110" s="836"/>
      <c r="BJ110" s="836"/>
      <c r="BK110" s="836"/>
      <c r="BL110" s="836"/>
      <c r="BM110" s="836"/>
      <c r="BN110" s="836"/>
      <c r="BO110" s="836"/>
      <c r="BP110" s="837"/>
      <c r="BQ110" s="889">
        <v>26782196</v>
      </c>
      <c r="BR110" s="870"/>
      <c r="BS110" s="870"/>
      <c r="BT110" s="870"/>
      <c r="BU110" s="870"/>
      <c r="BV110" s="870">
        <v>25790554</v>
      </c>
      <c r="BW110" s="870"/>
      <c r="BX110" s="870"/>
      <c r="BY110" s="870"/>
      <c r="BZ110" s="870"/>
      <c r="CA110" s="870">
        <v>24860386</v>
      </c>
      <c r="CB110" s="870"/>
      <c r="CC110" s="870"/>
      <c r="CD110" s="870"/>
      <c r="CE110" s="870"/>
      <c r="CF110" s="894">
        <v>134.30000000000001</v>
      </c>
      <c r="CG110" s="895"/>
      <c r="CH110" s="895"/>
      <c r="CI110" s="895"/>
      <c r="CJ110" s="895"/>
      <c r="CK110" s="954" t="s">
        <v>368</v>
      </c>
      <c r="CL110" s="847"/>
      <c r="CM110" s="888" t="s">
        <v>369</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370</v>
      </c>
      <c r="DH110" s="870"/>
      <c r="DI110" s="870"/>
      <c r="DJ110" s="870"/>
      <c r="DK110" s="870"/>
      <c r="DL110" s="870" t="s">
        <v>371</v>
      </c>
      <c r="DM110" s="870"/>
      <c r="DN110" s="870"/>
      <c r="DO110" s="870"/>
      <c r="DP110" s="870"/>
      <c r="DQ110" s="870" t="s">
        <v>372</v>
      </c>
      <c r="DR110" s="870"/>
      <c r="DS110" s="870"/>
      <c r="DT110" s="870"/>
      <c r="DU110" s="870"/>
      <c r="DV110" s="871" t="s">
        <v>371</v>
      </c>
      <c r="DW110" s="871"/>
      <c r="DX110" s="871"/>
      <c r="DY110" s="871"/>
      <c r="DZ110" s="872"/>
    </row>
    <row r="111" spans="1:131" s="226" customFormat="1" ht="26.25" customHeight="1">
      <c r="A111" s="802" t="s">
        <v>373</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371</v>
      </c>
      <c r="AB111" s="947"/>
      <c r="AC111" s="947"/>
      <c r="AD111" s="947"/>
      <c r="AE111" s="948"/>
      <c r="AF111" s="949" t="s">
        <v>371</v>
      </c>
      <c r="AG111" s="947"/>
      <c r="AH111" s="947"/>
      <c r="AI111" s="947"/>
      <c r="AJ111" s="948"/>
      <c r="AK111" s="949" t="s">
        <v>372</v>
      </c>
      <c r="AL111" s="947"/>
      <c r="AM111" s="947"/>
      <c r="AN111" s="947"/>
      <c r="AO111" s="948"/>
      <c r="AP111" s="950" t="s">
        <v>370</v>
      </c>
      <c r="AQ111" s="951"/>
      <c r="AR111" s="951"/>
      <c r="AS111" s="951"/>
      <c r="AT111" s="952"/>
      <c r="AU111" s="960"/>
      <c r="AV111" s="961"/>
      <c r="AW111" s="961"/>
      <c r="AX111" s="961"/>
      <c r="AY111" s="961"/>
      <c r="AZ111" s="843" t="s">
        <v>374</v>
      </c>
      <c r="BA111" s="780"/>
      <c r="BB111" s="780"/>
      <c r="BC111" s="780"/>
      <c r="BD111" s="780"/>
      <c r="BE111" s="780"/>
      <c r="BF111" s="780"/>
      <c r="BG111" s="780"/>
      <c r="BH111" s="780"/>
      <c r="BI111" s="780"/>
      <c r="BJ111" s="780"/>
      <c r="BK111" s="780"/>
      <c r="BL111" s="780"/>
      <c r="BM111" s="780"/>
      <c r="BN111" s="780"/>
      <c r="BO111" s="780"/>
      <c r="BP111" s="781"/>
      <c r="BQ111" s="844">
        <v>755533</v>
      </c>
      <c r="BR111" s="845"/>
      <c r="BS111" s="845"/>
      <c r="BT111" s="845"/>
      <c r="BU111" s="845"/>
      <c r="BV111" s="845">
        <v>645463</v>
      </c>
      <c r="BW111" s="845"/>
      <c r="BX111" s="845"/>
      <c r="BY111" s="845"/>
      <c r="BZ111" s="845"/>
      <c r="CA111" s="845">
        <v>545535</v>
      </c>
      <c r="CB111" s="845"/>
      <c r="CC111" s="845"/>
      <c r="CD111" s="845"/>
      <c r="CE111" s="845"/>
      <c r="CF111" s="903">
        <v>2.9</v>
      </c>
      <c r="CG111" s="904"/>
      <c r="CH111" s="904"/>
      <c r="CI111" s="904"/>
      <c r="CJ111" s="904"/>
      <c r="CK111" s="955"/>
      <c r="CL111" s="849"/>
      <c r="CM111" s="843" t="s">
        <v>375</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370</v>
      </c>
      <c r="DH111" s="845"/>
      <c r="DI111" s="845"/>
      <c r="DJ111" s="845"/>
      <c r="DK111" s="845"/>
      <c r="DL111" s="845" t="s">
        <v>371</v>
      </c>
      <c r="DM111" s="845"/>
      <c r="DN111" s="845"/>
      <c r="DO111" s="845"/>
      <c r="DP111" s="845"/>
      <c r="DQ111" s="845" t="s">
        <v>371</v>
      </c>
      <c r="DR111" s="845"/>
      <c r="DS111" s="845"/>
      <c r="DT111" s="845"/>
      <c r="DU111" s="845"/>
      <c r="DV111" s="822" t="s">
        <v>370</v>
      </c>
      <c r="DW111" s="822"/>
      <c r="DX111" s="822"/>
      <c r="DY111" s="822"/>
      <c r="DZ111" s="823"/>
    </row>
    <row r="112" spans="1:131" s="226" customFormat="1" ht="26.25" customHeight="1">
      <c r="A112" s="940" t="s">
        <v>376</v>
      </c>
      <c r="B112" s="941"/>
      <c r="C112" s="780" t="s">
        <v>377</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342</v>
      </c>
      <c r="AB112" s="808"/>
      <c r="AC112" s="808"/>
      <c r="AD112" s="808"/>
      <c r="AE112" s="809"/>
      <c r="AF112" s="810" t="s">
        <v>371</v>
      </c>
      <c r="AG112" s="808"/>
      <c r="AH112" s="808"/>
      <c r="AI112" s="808"/>
      <c r="AJ112" s="809"/>
      <c r="AK112" s="810" t="s">
        <v>371</v>
      </c>
      <c r="AL112" s="808"/>
      <c r="AM112" s="808"/>
      <c r="AN112" s="808"/>
      <c r="AO112" s="809"/>
      <c r="AP112" s="852" t="s">
        <v>370</v>
      </c>
      <c r="AQ112" s="853"/>
      <c r="AR112" s="853"/>
      <c r="AS112" s="853"/>
      <c r="AT112" s="854"/>
      <c r="AU112" s="960"/>
      <c r="AV112" s="961"/>
      <c r="AW112" s="961"/>
      <c r="AX112" s="961"/>
      <c r="AY112" s="961"/>
      <c r="AZ112" s="843" t="s">
        <v>378</v>
      </c>
      <c r="BA112" s="780"/>
      <c r="BB112" s="780"/>
      <c r="BC112" s="780"/>
      <c r="BD112" s="780"/>
      <c r="BE112" s="780"/>
      <c r="BF112" s="780"/>
      <c r="BG112" s="780"/>
      <c r="BH112" s="780"/>
      <c r="BI112" s="780"/>
      <c r="BJ112" s="780"/>
      <c r="BK112" s="780"/>
      <c r="BL112" s="780"/>
      <c r="BM112" s="780"/>
      <c r="BN112" s="780"/>
      <c r="BO112" s="780"/>
      <c r="BP112" s="781"/>
      <c r="BQ112" s="844">
        <v>4912495</v>
      </c>
      <c r="BR112" s="845"/>
      <c r="BS112" s="845"/>
      <c r="BT112" s="845"/>
      <c r="BU112" s="845"/>
      <c r="BV112" s="845">
        <v>4559969</v>
      </c>
      <c r="BW112" s="845"/>
      <c r="BX112" s="845"/>
      <c r="BY112" s="845"/>
      <c r="BZ112" s="845"/>
      <c r="CA112" s="845">
        <v>4196994</v>
      </c>
      <c r="CB112" s="845"/>
      <c r="CC112" s="845"/>
      <c r="CD112" s="845"/>
      <c r="CE112" s="845"/>
      <c r="CF112" s="903">
        <v>22.7</v>
      </c>
      <c r="CG112" s="904"/>
      <c r="CH112" s="904"/>
      <c r="CI112" s="904"/>
      <c r="CJ112" s="904"/>
      <c r="CK112" s="955"/>
      <c r="CL112" s="849"/>
      <c r="CM112" s="843" t="s">
        <v>379</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380</v>
      </c>
      <c r="DH112" s="845"/>
      <c r="DI112" s="845"/>
      <c r="DJ112" s="845"/>
      <c r="DK112" s="845"/>
      <c r="DL112" s="845" t="s">
        <v>371</v>
      </c>
      <c r="DM112" s="845"/>
      <c r="DN112" s="845"/>
      <c r="DO112" s="845"/>
      <c r="DP112" s="845"/>
      <c r="DQ112" s="845" t="s">
        <v>380</v>
      </c>
      <c r="DR112" s="845"/>
      <c r="DS112" s="845"/>
      <c r="DT112" s="845"/>
      <c r="DU112" s="845"/>
      <c r="DV112" s="822" t="s">
        <v>370</v>
      </c>
      <c r="DW112" s="822"/>
      <c r="DX112" s="822"/>
      <c r="DY112" s="822"/>
      <c r="DZ112" s="823"/>
    </row>
    <row r="113" spans="1:130" s="226" customFormat="1" ht="26.25" customHeight="1">
      <c r="A113" s="942"/>
      <c r="B113" s="943"/>
      <c r="C113" s="780" t="s">
        <v>381</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639591</v>
      </c>
      <c r="AB113" s="947"/>
      <c r="AC113" s="947"/>
      <c r="AD113" s="947"/>
      <c r="AE113" s="948"/>
      <c r="AF113" s="949">
        <v>592655</v>
      </c>
      <c r="AG113" s="947"/>
      <c r="AH113" s="947"/>
      <c r="AI113" s="947"/>
      <c r="AJ113" s="948"/>
      <c r="AK113" s="949">
        <v>540955</v>
      </c>
      <c r="AL113" s="947"/>
      <c r="AM113" s="947"/>
      <c r="AN113" s="947"/>
      <c r="AO113" s="948"/>
      <c r="AP113" s="950">
        <v>2.9</v>
      </c>
      <c r="AQ113" s="951"/>
      <c r="AR113" s="951"/>
      <c r="AS113" s="951"/>
      <c r="AT113" s="952"/>
      <c r="AU113" s="960"/>
      <c r="AV113" s="961"/>
      <c r="AW113" s="961"/>
      <c r="AX113" s="961"/>
      <c r="AY113" s="961"/>
      <c r="AZ113" s="843" t="s">
        <v>382</v>
      </c>
      <c r="BA113" s="780"/>
      <c r="BB113" s="780"/>
      <c r="BC113" s="780"/>
      <c r="BD113" s="780"/>
      <c r="BE113" s="780"/>
      <c r="BF113" s="780"/>
      <c r="BG113" s="780"/>
      <c r="BH113" s="780"/>
      <c r="BI113" s="780"/>
      <c r="BJ113" s="780"/>
      <c r="BK113" s="780"/>
      <c r="BL113" s="780"/>
      <c r="BM113" s="780"/>
      <c r="BN113" s="780"/>
      <c r="BO113" s="780"/>
      <c r="BP113" s="781"/>
      <c r="BQ113" s="844">
        <v>2177166</v>
      </c>
      <c r="BR113" s="845"/>
      <c r="BS113" s="845"/>
      <c r="BT113" s="845"/>
      <c r="BU113" s="845"/>
      <c r="BV113" s="845">
        <v>1589854</v>
      </c>
      <c r="BW113" s="845"/>
      <c r="BX113" s="845"/>
      <c r="BY113" s="845"/>
      <c r="BZ113" s="845"/>
      <c r="CA113" s="845">
        <v>1079559</v>
      </c>
      <c r="CB113" s="845"/>
      <c r="CC113" s="845"/>
      <c r="CD113" s="845"/>
      <c r="CE113" s="845"/>
      <c r="CF113" s="903">
        <v>5.8</v>
      </c>
      <c r="CG113" s="904"/>
      <c r="CH113" s="904"/>
      <c r="CI113" s="904"/>
      <c r="CJ113" s="904"/>
      <c r="CK113" s="955"/>
      <c r="CL113" s="849"/>
      <c r="CM113" s="843" t="s">
        <v>383</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342</v>
      </c>
      <c r="DH113" s="808"/>
      <c r="DI113" s="808"/>
      <c r="DJ113" s="808"/>
      <c r="DK113" s="809"/>
      <c r="DL113" s="810" t="s">
        <v>337</v>
      </c>
      <c r="DM113" s="808"/>
      <c r="DN113" s="808"/>
      <c r="DO113" s="808"/>
      <c r="DP113" s="809"/>
      <c r="DQ113" s="810" t="s">
        <v>371</v>
      </c>
      <c r="DR113" s="808"/>
      <c r="DS113" s="808"/>
      <c r="DT113" s="808"/>
      <c r="DU113" s="809"/>
      <c r="DV113" s="852" t="s">
        <v>371</v>
      </c>
      <c r="DW113" s="853"/>
      <c r="DX113" s="853"/>
      <c r="DY113" s="853"/>
      <c r="DZ113" s="854"/>
    </row>
    <row r="114" spans="1:130" s="226" customFormat="1" ht="26.25" customHeight="1">
      <c r="A114" s="942"/>
      <c r="B114" s="943"/>
      <c r="C114" s="780" t="s">
        <v>384</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606214</v>
      </c>
      <c r="AB114" s="808"/>
      <c r="AC114" s="808"/>
      <c r="AD114" s="808"/>
      <c r="AE114" s="809"/>
      <c r="AF114" s="810">
        <v>611035</v>
      </c>
      <c r="AG114" s="808"/>
      <c r="AH114" s="808"/>
      <c r="AI114" s="808"/>
      <c r="AJ114" s="809"/>
      <c r="AK114" s="810">
        <v>544462</v>
      </c>
      <c r="AL114" s="808"/>
      <c r="AM114" s="808"/>
      <c r="AN114" s="808"/>
      <c r="AO114" s="809"/>
      <c r="AP114" s="852">
        <v>2.9</v>
      </c>
      <c r="AQ114" s="853"/>
      <c r="AR114" s="853"/>
      <c r="AS114" s="853"/>
      <c r="AT114" s="854"/>
      <c r="AU114" s="960"/>
      <c r="AV114" s="961"/>
      <c r="AW114" s="961"/>
      <c r="AX114" s="961"/>
      <c r="AY114" s="961"/>
      <c r="AZ114" s="843" t="s">
        <v>385</v>
      </c>
      <c r="BA114" s="780"/>
      <c r="BB114" s="780"/>
      <c r="BC114" s="780"/>
      <c r="BD114" s="780"/>
      <c r="BE114" s="780"/>
      <c r="BF114" s="780"/>
      <c r="BG114" s="780"/>
      <c r="BH114" s="780"/>
      <c r="BI114" s="780"/>
      <c r="BJ114" s="780"/>
      <c r="BK114" s="780"/>
      <c r="BL114" s="780"/>
      <c r="BM114" s="780"/>
      <c r="BN114" s="780"/>
      <c r="BO114" s="780"/>
      <c r="BP114" s="781"/>
      <c r="BQ114" s="844">
        <v>1108236</v>
      </c>
      <c r="BR114" s="845"/>
      <c r="BS114" s="845"/>
      <c r="BT114" s="845"/>
      <c r="BU114" s="845"/>
      <c r="BV114" s="845">
        <v>792773</v>
      </c>
      <c r="BW114" s="845"/>
      <c r="BX114" s="845"/>
      <c r="BY114" s="845"/>
      <c r="BZ114" s="845"/>
      <c r="CA114" s="845">
        <v>537582</v>
      </c>
      <c r="CB114" s="845"/>
      <c r="CC114" s="845"/>
      <c r="CD114" s="845"/>
      <c r="CE114" s="845"/>
      <c r="CF114" s="903">
        <v>2.9</v>
      </c>
      <c r="CG114" s="904"/>
      <c r="CH114" s="904"/>
      <c r="CI114" s="904"/>
      <c r="CJ114" s="904"/>
      <c r="CK114" s="955"/>
      <c r="CL114" s="849"/>
      <c r="CM114" s="843" t="s">
        <v>386</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370</v>
      </c>
      <c r="DH114" s="808"/>
      <c r="DI114" s="808"/>
      <c r="DJ114" s="808"/>
      <c r="DK114" s="809"/>
      <c r="DL114" s="810" t="s">
        <v>370</v>
      </c>
      <c r="DM114" s="808"/>
      <c r="DN114" s="808"/>
      <c r="DO114" s="808"/>
      <c r="DP114" s="809"/>
      <c r="DQ114" s="810" t="s">
        <v>371</v>
      </c>
      <c r="DR114" s="808"/>
      <c r="DS114" s="808"/>
      <c r="DT114" s="808"/>
      <c r="DU114" s="809"/>
      <c r="DV114" s="852" t="s">
        <v>372</v>
      </c>
      <c r="DW114" s="853"/>
      <c r="DX114" s="853"/>
      <c r="DY114" s="853"/>
      <c r="DZ114" s="854"/>
    </row>
    <row r="115" spans="1:130" s="226" customFormat="1" ht="26.25" customHeight="1">
      <c r="A115" s="942"/>
      <c r="B115" s="943"/>
      <c r="C115" s="780" t="s">
        <v>387</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46</v>
      </c>
      <c r="AB115" s="947"/>
      <c r="AC115" s="947"/>
      <c r="AD115" s="947"/>
      <c r="AE115" s="948"/>
      <c r="AF115" s="949" t="s">
        <v>370</v>
      </c>
      <c r="AG115" s="947"/>
      <c r="AH115" s="947"/>
      <c r="AI115" s="947"/>
      <c r="AJ115" s="948"/>
      <c r="AK115" s="949" t="s">
        <v>337</v>
      </c>
      <c r="AL115" s="947"/>
      <c r="AM115" s="947"/>
      <c r="AN115" s="947"/>
      <c r="AO115" s="948"/>
      <c r="AP115" s="950" t="s">
        <v>371</v>
      </c>
      <c r="AQ115" s="951"/>
      <c r="AR115" s="951"/>
      <c r="AS115" s="951"/>
      <c r="AT115" s="952"/>
      <c r="AU115" s="960"/>
      <c r="AV115" s="961"/>
      <c r="AW115" s="961"/>
      <c r="AX115" s="961"/>
      <c r="AY115" s="961"/>
      <c r="AZ115" s="843" t="s">
        <v>388</v>
      </c>
      <c r="BA115" s="780"/>
      <c r="BB115" s="780"/>
      <c r="BC115" s="780"/>
      <c r="BD115" s="780"/>
      <c r="BE115" s="780"/>
      <c r="BF115" s="780"/>
      <c r="BG115" s="780"/>
      <c r="BH115" s="780"/>
      <c r="BI115" s="780"/>
      <c r="BJ115" s="780"/>
      <c r="BK115" s="780"/>
      <c r="BL115" s="780"/>
      <c r="BM115" s="780"/>
      <c r="BN115" s="780"/>
      <c r="BO115" s="780"/>
      <c r="BP115" s="781"/>
      <c r="BQ115" s="844" t="s">
        <v>371</v>
      </c>
      <c r="BR115" s="845"/>
      <c r="BS115" s="845"/>
      <c r="BT115" s="845"/>
      <c r="BU115" s="845"/>
      <c r="BV115" s="845" t="s">
        <v>370</v>
      </c>
      <c r="BW115" s="845"/>
      <c r="BX115" s="845"/>
      <c r="BY115" s="845"/>
      <c r="BZ115" s="845"/>
      <c r="CA115" s="845" t="s">
        <v>337</v>
      </c>
      <c r="CB115" s="845"/>
      <c r="CC115" s="845"/>
      <c r="CD115" s="845"/>
      <c r="CE115" s="845"/>
      <c r="CF115" s="903" t="s">
        <v>342</v>
      </c>
      <c r="CG115" s="904"/>
      <c r="CH115" s="904"/>
      <c r="CI115" s="904"/>
      <c r="CJ115" s="904"/>
      <c r="CK115" s="955"/>
      <c r="CL115" s="849"/>
      <c r="CM115" s="843" t="s">
        <v>389</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755533</v>
      </c>
      <c r="DH115" s="808"/>
      <c r="DI115" s="808"/>
      <c r="DJ115" s="808"/>
      <c r="DK115" s="809"/>
      <c r="DL115" s="810">
        <v>645463</v>
      </c>
      <c r="DM115" s="808"/>
      <c r="DN115" s="808"/>
      <c r="DO115" s="808"/>
      <c r="DP115" s="809"/>
      <c r="DQ115" s="810">
        <v>545535</v>
      </c>
      <c r="DR115" s="808"/>
      <c r="DS115" s="808"/>
      <c r="DT115" s="808"/>
      <c r="DU115" s="809"/>
      <c r="DV115" s="852">
        <v>2.9</v>
      </c>
      <c r="DW115" s="853"/>
      <c r="DX115" s="853"/>
      <c r="DY115" s="853"/>
      <c r="DZ115" s="854"/>
    </row>
    <row r="116" spans="1:130" s="226" customFormat="1" ht="26.25" customHeight="1">
      <c r="A116" s="944"/>
      <c r="B116" s="945"/>
      <c r="C116" s="867" t="s">
        <v>390</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371</v>
      </c>
      <c r="AB116" s="808"/>
      <c r="AC116" s="808"/>
      <c r="AD116" s="808"/>
      <c r="AE116" s="809"/>
      <c r="AF116" s="810" t="s">
        <v>371</v>
      </c>
      <c r="AG116" s="808"/>
      <c r="AH116" s="808"/>
      <c r="AI116" s="808"/>
      <c r="AJ116" s="809"/>
      <c r="AK116" s="810" t="s">
        <v>371</v>
      </c>
      <c r="AL116" s="808"/>
      <c r="AM116" s="808"/>
      <c r="AN116" s="808"/>
      <c r="AO116" s="809"/>
      <c r="AP116" s="852" t="s">
        <v>371</v>
      </c>
      <c r="AQ116" s="853"/>
      <c r="AR116" s="853"/>
      <c r="AS116" s="853"/>
      <c r="AT116" s="854"/>
      <c r="AU116" s="960"/>
      <c r="AV116" s="961"/>
      <c r="AW116" s="961"/>
      <c r="AX116" s="961"/>
      <c r="AY116" s="961"/>
      <c r="AZ116" s="937" t="s">
        <v>391</v>
      </c>
      <c r="BA116" s="938"/>
      <c r="BB116" s="938"/>
      <c r="BC116" s="938"/>
      <c r="BD116" s="938"/>
      <c r="BE116" s="938"/>
      <c r="BF116" s="938"/>
      <c r="BG116" s="938"/>
      <c r="BH116" s="938"/>
      <c r="BI116" s="938"/>
      <c r="BJ116" s="938"/>
      <c r="BK116" s="938"/>
      <c r="BL116" s="938"/>
      <c r="BM116" s="938"/>
      <c r="BN116" s="938"/>
      <c r="BO116" s="938"/>
      <c r="BP116" s="939"/>
      <c r="BQ116" s="844" t="s">
        <v>342</v>
      </c>
      <c r="BR116" s="845"/>
      <c r="BS116" s="845"/>
      <c r="BT116" s="845"/>
      <c r="BU116" s="845"/>
      <c r="BV116" s="845" t="s">
        <v>371</v>
      </c>
      <c r="BW116" s="845"/>
      <c r="BX116" s="845"/>
      <c r="BY116" s="845"/>
      <c r="BZ116" s="845"/>
      <c r="CA116" s="845" t="s">
        <v>342</v>
      </c>
      <c r="CB116" s="845"/>
      <c r="CC116" s="845"/>
      <c r="CD116" s="845"/>
      <c r="CE116" s="845"/>
      <c r="CF116" s="903" t="s">
        <v>371</v>
      </c>
      <c r="CG116" s="904"/>
      <c r="CH116" s="904"/>
      <c r="CI116" s="904"/>
      <c r="CJ116" s="904"/>
      <c r="CK116" s="955"/>
      <c r="CL116" s="849"/>
      <c r="CM116" s="843" t="s">
        <v>392</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371</v>
      </c>
      <c r="DH116" s="808"/>
      <c r="DI116" s="808"/>
      <c r="DJ116" s="808"/>
      <c r="DK116" s="809"/>
      <c r="DL116" s="810" t="s">
        <v>372</v>
      </c>
      <c r="DM116" s="808"/>
      <c r="DN116" s="808"/>
      <c r="DO116" s="808"/>
      <c r="DP116" s="809"/>
      <c r="DQ116" s="810" t="s">
        <v>370</v>
      </c>
      <c r="DR116" s="808"/>
      <c r="DS116" s="808"/>
      <c r="DT116" s="808"/>
      <c r="DU116" s="809"/>
      <c r="DV116" s="852" t="s">
        <v>371</v>
      </c>
      <c r="DW116" s="853"/>
      <c r="DX116" s="853"/>
      <c r="DY116" s="853"/>
      <c r="DZ116" s="854"/>
    </row>
    <row r="117" spans="1:130" s="226" customFormat="1" ht="26.25" customHeight="1">
      <c r="A117" s="923" t="s">
        <v>186</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393</v>
      </c>
      <c r="Z117" s="925"/>
      <c r="AA117" s="930">
        <v>3830546</v>
      </c>
      <c r="AB117" s="931"/>
      <c r="AC117" s="931"/>
      <c r="AD117" s="931"/>
      <c r="AE117" s="932"/>
      <c r="AF117" s="933">
        <v>3690474</v>
      </c>
      <c r="AG117" s="931"/>
      <c r="AH117" s="931"/>
      <c r="AI117" s="931"/>
      <c r="AJ117" s="932"/>
      <c r="AK117" s="933">
        <v>3574007</v>
      </c>
      <c r="AL117" s="931"/>
      <c r="AM117" s="931"/>
      <c r="AN117" s="931"/>
      <c r="AO117" s="932"/>
      <c r="AP117" s="934"/>
      <c r="AQ117" s="935"/>
      <c r="AR117" s="935"/>
      <c r="AS117" s="935"/>
      <c r="AT117" s="936"/>
      <c r="AU117" s="960"/>
      <c r="AV117" s="961"/>
      <c r="AW117" s="961"/>
      <c r="AX117" s="961"/>
      <c r="AY117" s="961"/>
      <c r="AZ117" s="891" t="s">
        <v>394</v>
      </c>
      <c r="BA117" s="892"/>
      <c r="BB117" s="892"/>
      <c r="BC117" s="892"/>
      <c r="BD117" s="892"/>
      <c r="BE117" s="892"/>
      <c r="BF117" s="892"/>
      <c r="BG117" s="892"/>
      <c r="BH117" s="892"/>
      <c r="BI117" s="892"/>
      <c r="BJ117" s="892"/>
      <c r="BK117" s="892"/>
      <c r="BL117" s="892"/>
      <c r="BM117" s="892"/>
      <c r="BN117" s="892"/>
      <c r="BO117" s="892"/>
      <c r="BP117" s="893"/>
      <c r="BQ117" s="844" t="s">
        <v>372</v>
      </c>
      <c r="BR117" s="845"/>
      <c r="BS117" s="845"/>
      <c r="BT117" s="845"/>
      <c r="BU117" s="845"/>
      <c r="BV117" s="845" t="s">
        <v>370</v>
      </c>
      <c r="BW117" s="845"/>
      <c r="BX117" s="845"/>
      <c r="BY117" s="845"/>
      <c r="BZ117" s="845"/>
      <c r="CA117" s="845" t="s">
        <v>370</v>
      </c>
      <c r="CB117" s="845"/>
      <c r="CC117" s="845"/>
      <c r="CD117" s="845"/>
      <c r="CE117" s="845"/>
      <c r="CF117" s="903" t="s">
        <v>370</v>
      </c>
      <c r="CG117" s="904"/>
      <c r="CH117" s="904"/>
      <c r="CI117" s="904"/>
      <c r="CJ117" s="904"/>
      <c r="CK117" s="955"/>
      <c r="CL117" s="849"/>
      <c r="CM117" s="843" t="s">
        <v>395</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370</v>
      </c>
      <c r="DH117" s="808"/>
      <c r="DI117" s="808"/>
      <c r="DJ117" s="808"/>
      <c r="DK117" s="809"/>
      <c r="DL117" s="810" t="s">
        <v>370</v>
      </c>
      <c r="DM117" s="808"/>
      <c r="DN117" s="808"/>
      <c r="DO117" s="808"/>
      <c r="DP117" s="809"/>
      <c r="DQ117" s="810" t="s">
        <v>370</v>
      </c>
      <c r="DR117" s="808"/>
      <c r="DS117" s="808"/>
      <c r="DT117" s="808"/>
      <c r="DU117" s="809"/>
      <c r="DV117" s="852" t="s">
        <v>370</v>
      </c>
      <c r="DW117" s="853"/>
      <c r="DX117" s="853"/>
      <c r="DY117" s="853"/>
      <c r="DZ117" s="854"/>
    </row>
    <row r="118" spans="1:130" s="226" customFormat="1" ht="26.25" customHeight="1">
      <c r="A118" s="923" t="s">
        <v>365</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362</v>
      </c>
      <c r="AB118" s="924"/>
      <c r="AC118" s="924"/>
      <c r="AD118" s="924"/>
      <c r="AE118" s="925"/>
      <c r="AF118" s="926" t="s">
        <v>363</v>
      </c>
      <c r="AG118" s="924"/>
      <c r="AH118" s="924"/>
      <c r="AI118" s="924"/>
      <c r="AJ118" s="925"/>
      <c r="AK118" s="926" t="s">
        <v>263</v>
      </c>
      <c r="AL118" s="924"/>
      <c r="AM118" s="924"/>
      <c r="AN118" s="924"/>
      <c r="AO118" s="925"/>
      <c r="AP118" s="927" t="s">
        <v>364</v>
      </c>
      <c r="AQ118" s="928"/>
      <c r="AR118" s="928"/>
      <c r="AS118" s="928"/>
      <c r="AT118" s="929"/>
      <c r="AU118" s="960"/>
      <c r="AV118" s="961"/>
      <c r="AW118" s="961"/>
      <c r="AX118" s="961"/>
      <c r="AY118" s="961"/>
      <c r="AZ118" s="866" t="s">
        <v>396</v>
      </c>
      <c r="BA118" s="867"/>
      <c r="BB118" s="867"/>
      <c r="BC118" s="867"/>
      <c r="BD118" s="867"/>
      <c r="BE118" s="867"/>
      <c r="BF118" s="867"/>
      <c r="BG118" s="867"/>
      <c r="BH118" s="867"/>
      <c r="BI118" s="867"/>
      <c r="BJ118" s="867"/>
      <c r="BK118" s="867"/>
      <c r="BL118" s="867"/>
      <c r="BM118" s="867"/>
      <c r="BN118" s="867"/>
      <c r="BO118" s="867"/>
      <c r="BP118" s="868"/>
      <c r="BQ118" s="907" t="s">
        <v>370</v>
      </c>
      <c r="BR118" s="873"/>
      <c r="BS118" s="873"/>
      <c r="BT118" s="873"/>
      <c r="BU118" s="873"/>
      <c r="BV118" s="873" t="s">
        <v>370</v>
      </c>
      <c r="BW118" s="873"/>
      <c r="BX118" s="873"/>
      <c r="BY118" s="873"/>
      <c r="BZ118" s="873"/>
      <c r="CA118" s="873" t="s">
        <v>370</v>
      </c>
      <c r="CB118" s="873"/>
      <c r="CC118" s="873"/>
      <c r="CD118" s="873"/>
      <c r="CE118" s="873"/>
      <c r="CF118" s="903" t="s">
        <v>370</v>
      </c>
      <c r="CG118" s="904"/>
      <c r="CH118" s="904"/>
      <c r="CI118" s="904"/>
      <c r="CJ118" s="904"/>
      <c r="CK118" s="955"/>
      <c r="CL118" s="849"/>
      <c r="CM118" s="843" t="s">
        <v>397</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370</v>
      </c>
      <c r="DH118" s="808"/>
      <c r="DI118" s="808"/>
      <c r="DJ118" s="808"/>
      <c r="DK118" s="809"/>
      <c r="DL118" s="810" t="s">
        <v>370</v>
      </c>
      <c r="DM118" s="808"/>
      <c r="DN118" s="808"/>
      <c r="DO118" s="808"/>
      <c r="DP118" s="809"/>
      <c r="DQ118" s="810" t="s">
        <v>370</v>
      </c>
      <c r="DR118" s="808"/>
      <c r="DS118" s="808"/>
      <c r="DT118" s="808"/>
      <c r="DU118" s="809"/>
      <c r="DV118" s="852" t="s">
        <v>372</v>
      </c>
      <c r="DW118" s="853"/>
      <c r="DX118" s="853"/>
      <c r="DY118" s="853"/>
      <c r="DZ118" s="854"/>
    </row>
    <row r="119" spans="1:130" s="226" customFormat="1" ht="26.25" customHeight="1">
      <c r="A119" s="846" t="s">
        <v>368</v>
      </c>
      <c r="B119" s="847"/>
      <c r="C119" s="888" t="s">
        <v>369</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370</v>
      </c>
      <c r="AB119" s="917"/>
      <c r="AC119" s="917"/>
      <c r="AD119" s="917"/>
      <c r="AE119" s="918"/>
      <c r="AF119" s="919" t="s">
        <v>370</v>
      </c>
      <c r="AG119" s="917"/>
      <c r="AH119" s="917"/>
      <c r="AI119" s="917"/>
      <c r="AJ119" s="918"/>
      <c r="AK119" s="919" t="s">
        <v>370</v>
      </c>
      <c r="AL119" s="917"/>
      <c r="AM119" s="917"/>
      <c r="AN119" s="917"/>
      <c r="AO119" s="918"/>
      <c r="AP119" s="920" t="s">
        <v>372</v>
      </c>
      <c r="AQ119" s="921"/>
      <c r="AR119" s="921"/>
      <c r="AS119" s="921"/>
      <c r="AT119" s="922"/>
      <c r="AU119" s="962"/>
      <c r="AV119" s="963"/>
      <c r="AW119" s="963"/>
      <c r="AX119" s="963"/>
      <c r="AY119" s="963"/>
      <c r="AZ119" s="247" t="s">
        <v>186</v>
      </c>
      <c r="BA119" s="247"/>
      <c r="BB119" s="247"/>
      <c r="BC119" s="247"/>
      <c r="BD119" s="247"/>
      <c r="BE119" s="247"/>
      <c r="BF119" s="247"/>
      <c r="BG119" s="247"/>
      <c r="BH119" s="247"/>
      <c r="BI119" s="247"/>
      <c r="BJ119" s="247"/>
      <c r="BK119" s="247"/>
      <c r="BL119" s="247"/>
      <c r="BM119" s="247"/>
      <c r="BN119" s="247"/>
      <c r="BO119" s="905" t="s">
        <v>398</v>
      </c>
      <c r="BP119" s="906"/>
      <c r="BQ119" s="907">
        <v>35735626</v>
      </c>
      <c r="BR119" s="873"/>
      <c r="BS119" s="873"/>
      <c r="BT119" s="873"/>
      <c r="BU119" s="873"/>
      <c r="BV119" s="873">
        <v>33378613</v>
      </c>
      <c r="BW119" s="873"/>
      <c r="BX119" s="873"/>
      <c r="BY119" s="873"/>
      <c r="BZ119" s="873"/>
      <c r="CA119" s="873">
        <v>31220056</v>
      </c>
      <c r="CB119" s="873"/>
      <c r="CC119" s="873"/>
      <c r="CD119" s="873"/>
      <c r="CE119" s="873"/>
      <c r="CF119" s="776"/>
      <c r="CG119" s="777"/>
      <c r="CH119" s="777"/>
      <c r="CI119" s="777"/>
      <c r="CJ119" s="862"/>
      <c r="CK119" s="956"/>
      <c r="CL119" s="851"/>
      <c r="CM119" s="866" t="s">
        <v>399</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370</v>
      </c>
      <c r="DH119" s="792"/>
      <c r="DI119" s="792"/>
      <c r="DJ119" s="792"/>
      <c r="DK119" s="793"/>
      <c r="DL119" s="794" t="s">
        <v>370</v>
      </c>
      <c r="DM119" s="792"/>
      <c r="DN119" s="792"/>
      <c r="DO119" s="792"/>
      <c r="DP119" s="793"/>
      <c r="DQ119" s="794" t="s">
        <v>370</v>
      </c>
      <c r="DR119" s="792"/>
      <c r="DS119" s="792"/>
      <c r="DT119" s="792"/>
      <c r="DU119" s="793"/>
      <c r="DV119" s="876" t="s">
        <v>370</v>
      </c>
      <c r="DW119" s="877"/>
      <c r="DX119" s="877"/>
      <c r="DY119" s="877"/>
      <c r="DZ119" s="878"/>
    </row>
    <row r="120" spans="1:130" s="226" customFormat="1" ht="26.25" customHeight="1">
      <c r="A120" s="848"/>
      <c r="B120" s="849"/>
      <c r="C120" s="843" t="s">
        <v>375</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370</v>
      </c>
      <c r="AB120" s="808"/>
      <c r="AC120" s="808"/>
      <c r="AD120" s="808"/>
      <c r="AE120" s="809"/>
      <c r="AF120" s="810" t="s">
        <v>370</v>
      </c>
      <c r="AG120" s="808"/>
      <c r="AH120" s="808"/>
      <c r="AI120" s="808"/>
      <c r="AJ120" s="809"/>
      <c r="AK120" s="810" t="s">
        <v>370</v>
      </c>
      <c r="AL120" s="808"/>
      <c r="AM120" s="808"/>
      <c r="AN120" s="808"/>
      <c r="AO120" s="809"/>
      <c r="AP120" s="852" t="s">
        <v>370</v>
      </c>
      <c r="AQ120" s="853"/>
      <c r="AR120" s="853"/>
      <c r="AS120" s="853"/>
      <c r="AT120" s="854"/>
      <c r="AU120" s="908" t="s">
        <v>400</v>
      </c>
      <c r="AV120" s="909"/>
      <c r="AW120" s="909"/>
      <c r="AX120" s="909"/>
      <c r="AY120" s="910"/>
      <c r="AZ120" s="888" t="s">
        <v>401</v>
      </c>
      <c r="BA120" s="836"/>
      <c r="BB120" s="836"/>
      <c r="BC120" s="836"/>
      <c r="BD120" s="836"/>
      <c r="BE120" s="836"/>
      <c r="BF120" s="836"/>
      <c r="BG120" s="836"/>
      <c r="BH120" s="836"/>
      <c r="BI120" s="836"/>
      <c r="BJ120" s="836"/>
      <c r="BK120" s="836"/>
      <c r="BL120" s="836"/>
      <c r="BM120" s="836"/>
      <c r="BN120" s="836"/>
      <c r="BO120" s="836"/>
      <c r="BP120" s="837"/>
      <c r="BQ120" s="889">
        <v>11416716</v>
      </c>
      <c r="BR120" s="870"/>
      <c r="BS120" s="870"/>
      <c r="BT120" s="870"/>
      <c r="BU120" s="870"/>
      <c r="BV120" s="870">
        <v>12350125</v>
      </c>
      <c r="BW120" s="870"/>
      <c r="BX120" s="870"/>
      <c r="BY120" s="870"/>
      <c r="BZ120" s="870"/>
      <c r="CA120" s="870">
        <v>14903631</v>
      </c>
      <c r="CB120" s="870"/>
      <c r="CC120" s="870"/>
      <c r="CD120" s="870"/>
      <c r="CE120" s="870"/>
      <c r="CF120" s="894">
        <v>80.5</v>
      </c>
      <c r="CG120" s="895"/>
      <c r="CH120" s="895"/>
      <c r="CI120" s="895"/>
      <c r="CJ120" s="895"/>
      <c r="CK120" s="896" t="s">
        <v>402</v>
      </c>
      <c r="CL120" s="880"/>
      <c r="CM120" s="880"/>
      <c r="CN120" s="880"/>
      <c r="CO120" s="881"/>
      <c r="CP120" s="900" t="s">
        <v>403</v>
      </c>
      <c r="CQ120" s="901"/>
      <c r="CR120" s="901"/>
      <c r="CS120" s="901"/>
      <c r="CT120" s="901"/>
      <c r="CU120" s="901"/>
      <c r="CV120" s="901"/>
      <c r="CW120" s="901"/>
      <c r="CX120" s="901"/>
      <c r="CY120" s="901"/>
      <c r="CZ120" s="901"/>
      <c r="DA120" s="901"/>
      <c r="DB120" s="901"/>
      <c r="DC120" s="901"/>
      <c r="DD120" s="901"/>
      <c r="DE120" s="901"/>
      <c r="DF120" s="902"/>
      <c r="DG120" s="889">
        <v>3963838</v>
      </c>
      <c r="DH120" s="870"/>
      <c r="DI120" s="870"/>
      <c r="DJ120" s="870"/>
      <c r="DK120" s="870"/>
      <c r="DL120" s="870">
        <v>3735118</v>
      </c>
      <c r="DM120" s="870"/>
      <c r="DN120" s="870"/>
      <c r="DO120" s="870"/>
      <c r="DP120" s="870"/>
      <c r="DQ120" s="870">
        <v>3494025</v>
      </c>
      <c r="DR120" s="870"/>
      <c r="DS120" s="870"/>
      <c r="DT120" s="870"/>
      <c r="DU120" s="870"/>
      <c r="DV120" s="871">
        <v>18.899999999999999</v>
      </c>
      <c r="DW120" s="871"/>
      <c r="DX120" s="871"/>
      <c r="DY120" s="871"/>
      <c r="DZ120" s="872"/>
    </row>
    <row r="121" spans="1:130" s="226" customFormat="1" ht="26.25" customHeight="1">
      <c r="A121" s="848"/>
      <c r="B121" s="849"/>
      <c r="C121" s="891" t="s">
        <v>404</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372</v>
      </c>
      <c r="AB121" s="808"/>
      <c r="AC121" s="808"/>
      <c r="AD121" s="808"/>
      <c r="AE121" s="809"/>
      <c r="AF121" s="810" t="s">
        <v>370</v>
      </c>
      <c r="AG121" s="808"/>
      <c r="AH121" s="808"/>
      <c r="AI121" s="808"/>
      <c r="AJ121" s="809"/>
      <c r="AK121" s="810" t="s">
        <v>370</v>
      </c>
      <c r="AL121" s="808"/>
      <c r="AM121" s="808"/>
      <c r="AN121" s="808"/>
      <c r="AO121" s="809"/>
      <c r="AP121" s="852" t="s">
        <v>370</v>
      </c>
      <c r="AQ121" s="853"/>
      <c r="AR121" s="853"/>
      <c r="AS121" s="853"/>
      <c r="AT121" s="854"/>
      <c r="AU121" s="911"/>
      <c r="AV121" s="912"/>
      <c r="AW121" s="912"/>
      <c r="AX121" s="912"/>
      <c r="AY121" s="913"/>
      <c r="AZ121" s="843" t="s">
        <v>405</v>
      </c>
      <c r="BA121" s="780"/>
      <c r="BB121" s="780"/>
      <c r="BC121" s="780"/>
      <c r="BD121" s="780"/>
      <c r="BE121" s="780"/>
      <c r="BF121" s="780"/>
      <c r="BG121" s="780"/>
      <c r="BH121" s="780"/>
      <c r="BI121" s="780"/>
      <c r="BJ121" s="780"/>
      <c r="BK121" s="780"/>
      <c r="BL121" s="780"/>
      <c r="BM121" s="780"/>
      <c r="BN121" s="780"/>
      <c r="BO121" s="780"/>
      <c r="BP121" s="781"/>
      <c r="BQ121" s="844">
        <v>2625538</v>
      </c>
      <c r="BR121" s="845"/>
      <c r="BS121" s="845"/>
      <c r="BT121" s="845"/>
      <c r="BU121" s="845"/>
      <c r="BV121" s="845">
        <v>2605454</v>
      </c>
      <c r="BW121" s="845"/>
      <c r="BX121" s="845"/>
      <c r="BY121" s="845"/>
      <c r="BZ121" s="845"/>
      <c r="CA121" s="845">
        <v>2545647</v>
      </c>
      <c r="CB121" s="845"/>
      <c r="CC121" s="845"/>
      <c r="CD121" s="845"/>
      <c r="CE121" s="845"/>
      <c r="CF121" s="903">
        <v>13.8</v>
      </c>
      <c r="CG121" s="904"/>
      <c r="CH121" s="904"/>
      <c r="CI121" s="904"/>
      <c r="CJ121" s="904"/>
      <c r="CK121" s="897"/>
      <c r="CL121" s="883"/>
      <c r="CM121" s="883"/>
      <c r="CN121" s="883"/>
      <c r="CO121" s="884"/>
      <c r="CP121" s="863" t="s">
        <v>406</v>
      </c>
      <c r="CQ121" s="864"/>
      <c r="CR121" s="864"/>
      <c r="CS121" s="864"/>
      <c r="CT121" s="864"/>
      <c r="CU121" s="864"/>
      <c r="CV121" s="864"/>
      <c r="CW121" s="864"/>
      <c r="CX121" s="864"/>
      <c r="CY121" s="864"/>
      <c r="CZ121" s="864"/>
      <c r="DA121" s="864"/>
      <c r="DB121" s="864"/>
      <c r="DC121" s="864"/>
      <c r="DD121" s="864"/>
      <c r="DE121" s="864"/>
      <c r="DF121" s="865"/>
      <c r="DG121" s="844">
        <v>948657</v>
      </c>
      <c r="DH121" s="845"/>
      <c r="DI121" s="845"/>
      <c r="DJ121" s="845"/>
      <c r="DK121" s="845"/>
      <c r="DL121" s="845">
        <v>824851</v>
      </c>
      <c r="DM121" s="845"/>
      <c r="DN121" s="845"/>
      <c r="DO121" s="845"/>
      <c r="DP121" s="845"/>
      <c r="DQ121" s="845">
        <v>702969</v>
      </c>
      <c r="DR121" s="845"/>
      <c r="DS121" s="845"/>
      <c r="DT121" s="845"/>
      <c r="DU121" s="845"/>
      <c r="DV121" s="822">
        <v>3.8</v>
      </c>
      <c r="DW121" s="822"/>
      <c r="DX121" s="822"/>
      <c r="DY121" s="822"/>
      <c r="DZ121" s="823"/>
    </row>
    <row r="122" spans="1:130" s="226" customFormat="1" ht="26.25" customHeight="1">
      <c r="A122" s="848"/>
      <c r="B122" s="849"/>
      <c r="C122" s="843" t="s">
        <v>386</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370</v>
      </c>
      <c r="AB122" s="808"/>
      <c r="AC122" s="808"/>
      <c r="AD122" s="808"/>
      <c r="AE122" s="809"/>
      <c r="AF122" s="810" t="s">
        <v>370</v>
      </c>
      <c r="AG122" s="808"/>
      <c r="AH122" s="808"/>
      <c r="AI122" s="808"/>
      <c r="AJ122" s="809"/>
      <c r="AK122" s="810" t="s">
        <v>372</v>
      </c>
      <c r="AL122" s="808"/>
      <c r="AM122" s="808"/>
      <c r="AN122" s="808"/>
      <c r="AO122" s="809"/>
      <c r="AP122" s="852" t="s">
        <v>370</v>
      </c>
      <c r="AQ122" s="853"/>
      <c r="AR122" s="853"/>
      <c r="AS122" s="853"/>
      <c r="AT122" s="854"/>
      <c r="AU122" s="911"/>
      <c r="AV122" s="912"/>
      <c r="AW122" s="912"/>
      <c r="AX122" s="912"/>
      <c r="AY122" s="913"/>
      <c r="AZ122" s="866" t="s">
        <v>407</v>
      </c>
      <c r="BA122" s="867"/>
      <c r="BB122" s="867"/>
      <c r="BC122" s="867"/>
      <c r="BD122" s="867"/>
      <c r="BE122" s="867"/>
      <c r="BF122" s="867"/>
      <c r="BG122" s="867"/>
      <c r="BH122" s="867"/>
      <c r="BI122" s="867"/>
      <c r="BJ122" s="867"/>
      <c r="BK122" s="867"/>
      <c r="BL122" s="867"/>
      <c r="BM122" s="867"/>
      <c r="BN122" s="867"/>
      <c r="BO122" s="867"/>
      <c r="BP122" s="868"/>
      <c r="BQ122" s="907">
        <v>25980535</v>
      </c>
      <c r="BR122" s="873"/>
      <c r="BS122" s="873"/>
      <c r="BT122" s="873"/>
      <c r="BU122" s="873"/>
      <c r="BV122" s="873">
        <v>25177385</v>
      </c>
      <c r="BW122" s="873"/>
      <c r="BX122" s="873"/>
      <c r="BY122" s="873"/>
      <c r="BZ122" s="873"/>
      <c r="CA122" s="873">
        <v>24420799</v>
      </c>
      <c r="CB122" s="873"/>
      <c r="CC122" s="873"/>
      <c r="CD122" s="873"/>
      <c r="CE122" s="873"/>
      <c r="CF122" s="874">
        <v>131.9</v>
      </c>
      <c r="CG122" s="875"/>
      <c r="CH122" s="875"/>
      <c r="CI122" s="875"/>
      <c r="CJ122" s="875"/>
      <c r="CK122" s="897"/>
      <c r="CL122" s="883"/>
      <c r="CM122" s="883"/>
      <c r="CN122" s="883"/>
      <c r="CO122" s="884"/>
      <c r="CP122" s="863" t="s">
        <v>408</v>
      </c>
      <c r="CQ122" s="864"/>
      <c r="CR122" s="864"/>
      <c r="CS122" s="864"/>
      <c r="CT122" s="864"/>
      <c r="CU122" s="864"/>
      <c r="CV122" s="864"/>
      <c r="CW122" s="864"/>
      <c r="CX122" s="864"/>
      <c r="CY122" s="864"/>
      <c r="CZ122" s="864"/>
      <c r="DA122" s="864"/>
      <c r="DB122" s="864"/>
      <c r="DC122" s="864"/>
      <c r="DD122" s="864"/>
      <c r="DE122" s="864"/>
      <c r="DF122" s="865"/>
      <c r="DG122" s="844" t="s">
        <v>409</v>
      </c>
      <c r="DH122" s="845"/>
      <c r="DI122" s="845"/>
      <c r="DJ122" s="845"/>
      <c r="DK122" s="845"/>
      <c r="DL122" s="845" t="s">
        <v>409</v>
      </c>
      <c r="DM122" s="845"/>
      <c r="DN122" s="845"/>
      <c r="DO122" s="845"/>
      <c r="DP122" s="845"/>
      <c r="DQ122" s="845" t="s">
        <v>409</v>
      </c>
      <c r="DR122" s="845"/>
      <c r="DS122" s="845"/>
      <c r="DT122" s="845"/>
      <c r="DU122" s="845"/>
      <c r="DV122" s="822" t="s">
        <v>409</v>
      </c>
      <c r="DW122" s="822"/>
      <c r="DX122" s="822"/>
      <c r="DY122" s="822"/>
      <c r="DZ122" s="823"/>
    </row>
    <row r="123" spans="1:130" s="226" customFormat="1" ht="26.25" customHeight="1">
      <c r="A123" s="848"/>
      <c r="B123" s="849"/>
      <c r="C123" s="843" t="s">
        <v>392</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409</v>
      </c>
      <c r="AB123" s="808"/>
      <c r="AC123" s="808"/>
      <c r="AD123" s="808"/>
      <c r="AE123" s="809"/>
      <c r="AF123" s="810" t="s">
        <v>409</v>
      </c>
      <c r="AG123" s="808"/>
      <c r="AH123" s="808"/>
      <c r="AI123" s="808"/>
      <c r="AJ123" s="809"/>
      <c r="AK123" s="810" t="s">
        <v>409</v>
      </c>
      <c r="AL123" s="808"/>
      <c r="AM123" s="808"/>
      <c r="AN123" s="808"/>
      <c r="AO123" s="809"/>
      <c r="AP123" s="852" t="s">
        <v>409</v>
      </c>
      <c r="AQ123" s="853"/>
      <c r="AR123" s="853"/>
      <c r="AS123" s="853"/>
      <c r="AT123" s="854"/>
      <c r="AU123" s="914"/>
      <c r="AV123" s="915"/>
      <c r="AW123" s="915"/>
      <c r="AX123" s="915"/>
      <c r="AY123" s="915"/>
      <c r="AZ123" s="247" t="s">
        <v>186</v>
      </c>
      <c r="BA123" s="247"/>
      <c r="BB123" s="247"/>
      <c r="BC123" s="247"/>
      <c r="BD123" s="247"/>
      <c r="BE123" s="247"/>
      <c r="BF123" s="247"/>
      <c r="BG123" s="247"/>
      <c r="BH123" s="247"/>
      <c r="BI123" s="247"/>
      <c r="BJ123" s="247"/>
      <c r="BK123" s="247"/>
      <c r="BL123" s="247"/>
      <c r="BM123" s="247"/>
      <c r="BN123" s="247"/>
      <c r="BO123" s="905" t="s">
        <v>410</v>
      </c>
      <c r="BP123" s="906"/>
      <c r="BQ123" s="860">
        <v>40022789</v>
      </c>
      <c r="BR123" s="861"/>
      <c r="BS123" s="861"/>
      <c r="BT123" s="861"/>
      <c r="BU123" s="861"/>
      <c r="BV123" s="861">
        <v>40132964</v>
      </c>
      <c r="BW123" s="861"/>
      <c r="BX123" s="861"/>
      <c r="BY123" s="861"/>
      <c r="BZ123" s="861"/>
      <c r="CA123" s="861">
        <v>41870077</v>
      </c>
      <c r="CB123" s="861"/>
      <c r="CC123" s="861"/>
      <c r="CD123" s="861"/>
      <c r="CE123" s="861"/>
      <c r="CF123" s="776"/>
      <c r="CG123" s="777"/>
      <c r="CH123" s="777"/>
      <c r="CI123" s="777"/>
      <c r="CJ123" s="862"/>
      <c r="CK123" s="897"/>
      <c r="CL123" s="883"/>
      <c r="CM123" s="883"/>
      <c r="CN123" s="883"/>
      <c r="CO123" s="884"/>
      <c r="CP123" s="863"/>
      <c r="CQ123" s="864"/>
      <c r="CR123" s="864"/>
      <c r="CS123" s="864"/>
      <c r="CT123" s="864"/>
      <c r="CU123" s="864"/>
      <c r="CV123" s="864"/>
      <c r="CW123" s="864"/>
      <c r="CX123" s="864"/>
      <c r="CY123" s="864"/>
      <c r="CZ123" s="864"/>
      <c r="DA123" s="864"/>
      <c r="DB123" s="864"/>
      <c r="DC123" s="864"/>
      <c r="DD123" s="864"/>
      <c r="DE123" s="864"/>
      <c r="DF123" s="865"/>
      <c r="DG123" s="807"/>
      <c r="DH123" s="808"/>
      <c r="DI123" s="808"/>
      <c r="DJ123" s="808"/>
      <c r="DK123" s="809"/>
      <c r="DL123" s="810"/>
      <c r="DM123" s="808"/>
      <c r="DN123" s="808"/>
      <c r="DO123" s="808"/>
      <c r="DP123" s="809"/>
      <c r="DQ123" s="810"/>
      <c r="DR123" s="808"/>
      <c r="DS123" s="808"/>
      <c r="DT123" s="808"/>
      <c r="DU123" s="809"/>
      <c r="DV123" s="852"/>
      <c r="DW123" s="853"/>
      <c r="DX123" s="853"/>
      <c r="DY123" s="853"/>
      <c r="DZ123" s="854"/>
    </row>
    <row r="124" spans="1:130" s="226" customFormat="1" ht="26.25" customHeight="1" thickBot="1">
      <c r="A124" s="848"/>
      <c r="B124" s="849"/>
      <c r="C124" s="843" t="s">
        <v>395</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409</v>
      </c>
      <c r="AB124" s="808"/>
      <c r="AC124" s="808"/>
      <c r="AD124" s="808"/>
      <c r="AE124" s="809"/>
      <c r="AF124" s="810" t="s">
        <v>409</v>
      </c>
      <c r="AG124" s="808"/>
      <c r="AH124" s="808"/>
      <c r="AI124" s="808"/>
      <c r="AJ124" s="809"/>
      <c r="AK124" s="810" t="s">
        <v>409</v>
      </c>
      <c r="AL124" s="808"/>
      <c r="AM124" s="808"/>
      <c r="AN124" s="808"/>
      <c r="AO124" s="809"/>
      <c r="AP124" s="852" t="s">
        <v>409</v>
      </c>
      <c r="AQ124" s="853"/>
      <c r="AR124" s="853"/>
      <c r="AS124" s="853"/>
      <c r="AT124" s="854"/>
      <c r="AU124" s="855" t="s">
        <v>411</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409</v>
      </c>
      <c r="BR124" s="859"/>
      <c r="BS124" s="859"/>
      <c r="BT124" s="859"/>
      <c r="BU124" s="859"/>
      <c r="BV124" s="859" t="s">
        <v>409</v>
      </c>
      <c r="BW124" s="859"/>
      <c r="BX124" s="859"/>
      <c r="BY124" s="859"/>
      <c r="BZ124" s="859"/>
      <c r="CA124" s="859" t="s">
        <v>409</v>
      </c>
      <c r="CB124" s="859"/>
      <c r="CC124" s="859"/>
      <c r="CD124" s="859"/>
      <c r="CE124" s="859"/>
      <c r="CF124" s="754"/>
      <c r="CG124" s="755"/>
      <c r="CH124" s="755"/>
      <c r="CI124" s="755"/>
      <c r="CJ124" s="890"/>
      <c r="CK124" s="898"/>
      <c r="CL124" s="898"/>
      <c r="CM124" s="898"/>
      <c r="CN124" s="898"/>
      <c r="CO124" s="899"/>
      <c r="CP124" s="863" t="s">
        <v>412</v>
      </c>
      <c r="CQ124" s="864"/>
      <c r="CR124" s="864"/>
      <c r="CS124" s="864"/>
      <c r="CT124" s="864"/>
      <c r="CU124" s="864"/>
      <c r="CV124" s="864"/>
      <c r="CW124" s="864"/>
      <c r="CX124" s="864"/>
      <c r="CY124" s="864"/>
      <c r="CZ124" s="864"/>
      <c r="DA124" s="864"/>
      <c r="DB124" s="864"/>
      <c r="DC124" s="864"/>
      <c r="DD124" s="864"/>
      <c r="DE124" s="864"/>
      <c r="DF124" s="865"/>
      <c r="DG124" s="791" t="s">
        <v>409</v>
      </c>
      <c r="DH124" s="792"/>
      <c r="DI124" s="792"/>
      <c r="DJ124" s="792"/>
      <c r="DK124" s="793"/>
      <c r="DL124" s="794" t="s">
        <v>409</v>
      </c>
      <c r="DM124" s="792"/>
      <c r="DN124" s="792"/>
      <c r="DO124" s="792"/>
      <c r="DP124" s="793"/>
      <c r="DQ124" s="794" t="s">
        <v>409</v>
      </c>
      <c r="DR124" s="792"/>
      <c r="DS124" s="792"/>
      <c r="DT124" s="792"/>
      <c r="DU124" s="793"/>
      <c r="DV124" s="876" t="s">
        <v>409</v>
      </c>
      <c r="DW124" s="877"/>
      <c r="DX124" s="877"/>
      <c r="DY124" s="877"/>
      <c r="DZ124" s="878"/>
    </row>
    <row r="125" spans="1:130" s="226" customFormat="1" ht="26.25" customHeight="1">
      <c r="A125" s="848"/>
      <c r="B125" s="849"/>
      <c r="C125" s="843" t="s">
        <v>397</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409</v>
      </c>
      <c r="AB125" s="808"/>
      <c r="AC125" s="808"/>
      <c r="AD125" s="808"/>
      <c r="AE125" s="809"/>
      <c r="AF125" s="810" t="s">
        <v>409</v>
      </c>
      <c r="AG125" s="808"/>
      <c r="AH125" s="808"/>
      <c r="AI125" s="808"/>
      <c r="AJ125" s="809"/>
      <c r="AK125" s="810" t="s">
        <v>409</v>
      </c>
      <c r="AL125" s="808"/>
      <c r="AM125" s="808"/>
      <c r="AN125" s="808"/>
      <c r="AO125" s="809"/>
      <c r="AP125" s="852" t="s">
        <v>409</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413</v>
      </c>
      <c r="CL125" s="880"/>
      <c r="CM125" s="880"/>
      <c r="CN125" s="880"/>
      <c r="CO125" s="881"/>
      <c r="CP125" s="888" t="s">
        <v>414</v>
      </c>
      <c r="CQ125" s="836"/>
      <c r="CR125" s="836"/>
      <c r="CS125" s="836"/>
      <c r="CT125" s="836"/>
      <c r="CU125" s="836"/>
      <c r="CV125" s="836"/>
      <c r="CW125" s="836"/>
      <c r="CX125" s="836"/>
      <c r="CY125" s="836"/>
      <c r="CZ125" s="836"/>
      <c r="DA125" s="836"/>
      <c r="DB125" s="836"/>
      <c r="DC125" s="836"/>
      <c r="DD125" s="836"/>
      <c r="DE125" s="836"/>
      <c r="DF125" s="837"/>
      <c r="DG125" s="889" t="s">
        <v>409</v>
      </c>
      <c r="DH125" s="870"/>
      <c r="DI125" s="870"/>
      <c r="DJ125" s="870"/>
      <c r="DK125" s="870"/>
      <c r="DL125" s="870" t="s">
        <v>409</v>
      </c>
      <c r="DM125" s="870"/>
      <c r="DN125" s="870"/>
      <c r="DO125" s="870"/>
      <c r="DP125" s="870"/>
      <c r="DQ125" s="870" t="s">
        <v>409</v>
      </c>
      <c r="DR125" s="870"/>
      <c r="DS125" s="870"/>
      <c r="DT125" s="870"/>
      <c r="DU125" s="870"/>
      <c r="DV125" s="871" t="s">
        <v>409</v>
      </c>
      <c r="DW125" s="871"/>
      <c r="DX125" s="871"/>
      <c r="DY125" s="871"/>
      <c r="DZ125" s="872"/>
    </row>
    <row r="126" spans="1:130" s="226" customFormat="1" ht="26.25" customHeight="1" thickBot="1">
      <c r="A126" s="848"/>
      <c r="B126" s="849"/>
      <c r="C126" s="843" t="s">
        <v>399</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409</v>
      </c>
      <c r="AB126" s="808"/>
      <c r="AC126" s="808"/>
      <c r="AD126" s="808"/>
      <c r="AE126" s="809"/>
      <c r="AF126" s="810" t="s">
        <v>409</v>
      </c>
      <c r="AG126" s="808"/>
      <c r="AH126" s="808"/>
      <c r="AI126" s="808"/>
      <c r="AJ126" s="809"/>
      <c r="AK126" s="810" t="s">
        <v>409</v>
      </c>
      <c r="AL126" s="808"/>
      <c r="AM126" s="808"/>
      <c r="AN126" s="808"/>
      <c r="AO126" s="809"/>
      <c r="AP126" s="852" t="s">
        <v>409</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415</v>
      </c>
      <c r="CQ126" s="780"/>
      <c r="CR126" s="780"/>
      <c r="CS126" s="780"/>
      <c r="CT126" s="780"/>
      <c r="CU126" s="780"/>
      <c r="CV126" s="780"/>
      <c r="CW126" s="780"/>
      <c r="CX126" s="780"/>
      <c r="CY126" s="780"/>
      <c r="CZ126" s="780"/>
      <c r="DA126" s="780"/>
      <c r="DB126" s="780"/>
      <c r="DC126" s="780"/>
      <c r="DD126" s="780"/>
      <c r="DE126" s="780"/>
      <c r="DF126" s="781"/>
      <c r="DG126" s="844" t="s">
        <v>409</v>
      </c>
      <c r="DH126" s="845"/>
      <c r="DI126" s="845"/>
      <c r="DJ126" s="845"/>
      <c r="DK126" s="845"/>
      <c r="DL126" s="845" t="s">
        <v>409</v>
      </c>
      <c r="DM126" s="845"/>
      <c r="DN126" s="845"/>
      <c r="DO126" s="845"/>
      <c r="DP126" s="845"/>
      <c r="DQ126" s="845" t="s">
        <v>409</v>
      </c>
      <c r="DR126" s="845"/>
      <c r="DS126" s="845"/>
      <c r="DT126" s="845"/>
      <c r="DU126" s="845"/>
      <c r="DV126" s="822" t="s">
        <v>409</v>
      </c>
      <c r="DW126" s="822"/>
      <c r="DX126" s="822"/>
      <c r="DY126" s="822"/>
      <c r="DZ126" s="823"/>
    </row>
    <row r="127" spans="1:130" s="226" customFormat="1" ht="26.25" customHeight="1">
      <c r="A127" s="850"/>
      <c r="B127" s="851"/>
      <c r="C127" s="866" t="s">
        <v>416</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46</v>
      </c>
      <c r="AB127" s="808"/>
      <c r="AC127" s="808"/>
      <c r="AD127" s="808"/>
      <c r="AE127" s="809"/>
      <c r="AF127" s="810" t="s">
        <v>417</v>
      </c>
      <c r="AG127" s="808"/>
      <c r="AH127" s="808"/>
      <c r="AI127" s="808"/>
      <c r="AJ127" s="809"/>
      <c r="AK127" s="810" t="s">
        <v>409</v>
      </c>
      <c r="AL127" s="808"/>
      <c r="AM127" s="808"/>
      <c r="AN127" s="808"/>
      <c r="AO127" s="809"/>
      <c r="AP127" s="852" t="s">
        <v>409</v>
      </c>
      <c r="AQ127" s="853"/>
      <c r="AR127" s="853"/>
      <c r="AS127" s="853"/>
      <c r="AT127" s="854"/>
      <c r="AU127" s="228"/>
      <c r="AV127" s="228"/>
      <c r="AW127" s="228"/>
      <c r="AX127" s="869" t="s">
        <v>418</v>
      </c>
      <c r="AY127" s="840"/>
      <c r="AZ127" s="840"/>
      <c r="BA127" s="840"/>
      <c r="BB127" s="840"/>
      <c r="BC127" s="840"/>
      <c r="BD127" s="840"/>
      <c r="BE127" s="841"/>
      <c r="BF127" s="839" t="s">
        <v>419</v>
      </c>
      <c r="BG127" s="840"/>
      <c r="BH127" s="840"/>
      <c r="BI127" s="840"/>
      <c r="BJ127" s="840"/>
      <c r="BK127" s="840"/>
      <c r="BL127" s="841"/>
      <c r="BM127" s="839" t="s">
        <v>420</v>
      </c>
      <c r="BN127" s="840"/>
      <c r="BO127" s="840"/>
      <c r="BP127" s="840"/>
      <c r="BQ127" s="840"/>
      <c r="BR127" s="840"/>
      <c r="BS127" s="841"/>
      <c r="BT127" s="839" t="s">
        <v>421</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422</v>
      </c>
      <c r="CQ127" s="780"/>
      <c r="CR127" s="780"/>
      <c r="CS127" s="780"/>
      <c r="CT127" s="780"/>
      <c r="CU127" s="780"/>
      <c r="CV127" s="780"/>
      <c r="CW127" s="780"/>
      <c r="CX127" s="780"/>
      <c r="CY127" s="780"/>
      <c r="CZ127" s="780"/>
      <c r="DA127" s="780"/>
      <c r="DB127" s="780"/>
      <c r="DC127" s="780"/>
      <c r="DD127" s="780"/>
      <c r="DE127" s="780"/>
      <c r="DF127" s="781"/>
      <c r="DG127" s="844" t="s">
        <v>409</v>
      </c>
      <c r="DH127" s="845"/>
      <c r="DI127" s="845"/>
      <c r="DJ127" s="845"/>
      <c r="DK127" s="845"/>
      <c r="DL127" s="845" t="s">
        <v>409</v>
      </c>
      <c r="DM127" s="845"/>
      <c r="DN127" s="845"/>
      <c r="DO127" s="845"/>
      <c r="DP127" s="845"/>
      <c r="DQ127" s="845" t="s">
        <v>409</v>
      </c>
      <c r="DR127" s="845"/>
      <c r="DS127" s="845"/>
      <c r="DT127" s="845"/>
      <c r="DU127" s="845"/>
      <c r="DV127" s="822" t="s">
        <v>409</v>
      </c>
      <c r="DW127" s="822"/>
      <c r="DX127" s="822"/>
      <c r="DY127" s="822"/>
      <c r="DZ127" s="823"/>
    </row>
    <row r="128" spans="1:130" s="226" customFormat="1" ht="26.25" customHeight="1" thickBot="1">
      <c r="A128" s="824" t="s">
        <v>423</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424</v>
      </c>
      <c r="X128" s="826"/>
      <c r="Y128" s="826"/>
      <c r="Z128" s="827"/>
      <c r="AA128" s="828">
        <v>553745</v>
      </c>
      <c r="AB128" s="829"/>
      <c r="AC128" s="829"/>
      <c r="AD128" s="829"/>
      <c r="AE128" s="830"/>
      <c r="AF128" s="831">
        <v>532390</v>
      </c>
      <c r="AG128" s="829"/>
      <c r="AH128" s="829"/>
      <c r="AI128" s="829"/>
      <c r="AJ128" s="830"/>
      <c r="AK128" s="831">
        <v>526057</v>
      </c>
      <c r="AL128" s="829"/>
      <c r="AM128" s="829"/>
      <c r="AN128" s="829"/>
      <c r="AO128" s="830"/>
      <c r="AP128" s="832"/>
      <c r="AQ128" s="833"/>
      <c r="AR128" s="833"/>
      <c r="AS128" s="833"/>
      <c r="AT128" s="834"/>
      <c r="AU128" s="228"/>
      <c r="AV128" s="228"/>
      <c r="AW128" s="228"/>
      <c r="AX128" s="835" t="s">
        <v>425</v>
      </c>
      <c r="AY128" s="836"/>
      <c r="AZ128" s="836"/>
      <c r="BA128" s="836"/>
      <c r="BB128" s="836"/>
      <c r="BC128" s="836"/>
      <c r="BD128" s="836"/>
      <c r="BE128" s="837"/>
      <c r="BF128" s="814" t="s">
        <v>409</v>
      </c>
      <c r="BG128" s="815"/>
      <c r="BH128" s="815"/>
      <c r="BI128" s="815"/>
      <c r="BJ128" s="815"/>
      <c r="BK128" s="815"/>
      <c r="BL128" s="838"/>
      <c r="BM128" s="814">
        <v>12.42</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426</v>
      </c>
      <c r="CQ128" s="758"/>
      <c r="CR128" s="758"/>
      <c r="CS128" s="758"/>
      <c r="CT128" s="758"/>
      <c r="CU128" s="758"/>
      <c r="CV128" s="758"/>
      <c r="CW128" s="758"/>
      <c r="CX128" s="758"/>
      <c r="CY128" s="758"/>
      <c r="CZ128" s="758"/>
      <c r="DA128" s="758"/>
      <c r="DB128" s="758"/>
      <c r="DC128" s="758"/>
      <c r="DD128" s="758"/>
      <c r="DE128" s="758"/>
      <c r="DF128" s="759"/>
      <c r="DG128" s="818" t="s">
        <v>409</v>
      </c>
      <c r="DH128" s="819"/>
      <c r="DI128" s="819"/>
      <c r="DJ128" s="819"/>
      <c r="DK128" s="819"/>
      <c r="DL128" s="819" t="s">
        <v>409</v>
      </c>
      <c r="DM128" s="819"/>
      <c r="DN128" s="819"/>
      <c r="DO128" s="819"/>
      <c r="DP128" s="819"/>
      <c r="DQ128" s="819" t="s">
        <v>409</v>
      </c>
      <c r="DR128" s="819"/>
      <c r="DS128" s="819"/>
      <c r="DT128" s="819"/>
      <c r="DU128" s="819"/>
      <c r="DV128" s="820" t="s">
        <v>409</v>
      </c>
      <c r="DW128" s="820"/>
      <c r="DX128" s="820"/>
      <c r="DY128" s="820"/>
      <c r="DZ128" s="821"/>
    </row>
    <row r="129" spans="1:131" s="226" customFormat="1" ht="26.25" customHeight="1">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427</v>
      </c>
      <c r="X129" s="805"/>
      <c r="Y129" s="805"/>
      <c r="Z129" s="806"/>
      <c r="AA129" s="807">
        <v>19142750</v>
      </c>
      <c r="AB129" s="808"/>
      <c r="AC129" s="808"/>
      <c r="AD129" s="808"/>
      <c r="AE129" s="809"/>
      <c r="AF129" s="810">
        <v>19688779</v>
      </c>
      <c r="AG129" s="808"/>
      <c r="AH129" s="808"/>
      <c r="AI129" s="808"/>
      <c r="AJ129" s="809"/>
      <c r="AK129" s="810">
        <v>20840048</v>
      </c>
      <c r="AL129" s="808"/>
      <c r="AM129" s="808"/>
      <c r="AN129" s="808"/>
      <c r="AO129" s="809"/>
      <c r="AP129" s="811"/>
      <c r="AQ129" s="812"/>
      <c r="AR129" s="812"/>
      <c r="AS129" s="812"/>
      <c r="AT129" s="813"/>
      <c r="AU129" s="229"/>
      <c r="AV129" s="229"/>
      <c r="AW129" s="229"/>
      <c r="AX129" s="779" t="s">
        <v>428</v>
      </c>
      <c r="AY129" s="780"/>
      <c r="AZ129" s="780"/>
      <c r="BA129" s="780"/>
      <c r="BB129" s="780"/>
      <c r="BC129" s="780"/>
      <c r="BD129" s="780"/>
      <c r="BE129" s="781"/>
      <c r="BF129" s="798" t="s">
        <v>409</v>
      </c>
      <c r="BG129" s="799"/>
      <c r="BH129" s="799"/>
      <c r="BI129" s="799"/>
      <c r="BJ129" s="799"/>
      <c r="BK129" s="799"/>
      <c r="BL129" s="800"/>
      <c r="BM129" s="798">
        <v>17.420000000000002</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02" t="s">
        <v>429</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430</v>
      </c>
      <c r="X130" s="805"/>
      <c r="Y130" s="805"/>
      <c r="Z130" s="806"/>
      <c r="AA130" s="807">
        <v>2555921</v>
      </c>
      <c r="AB130" s="808"/>
      <c r="AC130" s="808"/>
      <c r="AD130" s="808"/>
      <c r="AE130" s="809"/>
      <c r="AF130" s="810">
        <v>2462289</v>
      </c>
      <c r="AG130" s="808"/>
      <c r="AH130" s="808"/>
      <c r="AI130" s="808"/>
      <c r="AJ130" s="809"/>
      <c r="AK130" s="810">
        <v>2329939</v>
      </c>
      <c r="AL130" s="808"/>
      <c r="AM130" s="808"/>
      <c r="AN130" s="808"/>
      <c r="AO130" s="809"/>
      <c r="AP130" s="811"/>
      <c r="AQ130" s="812"/>
      <c r="AR130" s="812"/>
      <c r="AS130" s="812"/>
      <c r="AT130" s="813"/>
      <c r="AU130" s="229"/>
      <c r="AV130" s="229"/>
      <c r="AW130" s="229"/>
      <c r="AX130" s="779" t="s">
        <v>431</v>
      </c>
      <c r="AY130" s="780"/>
      <c r="AZ130" s="780"/>
      <c r="BA130" s="780"/>
      <c r="BB130" s="780"/>
      <c r="BC130" s="780"/>
      <c r="BD130" s="780"/>
      <c r="BE130" s="781"/>
      <c r="BF130" s="782">
        <v>4</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432</v>
      </c>
      <c r="X131" s="789"/>
      <c r="Y131" s="789"/>
      <c r="Z131" s="790"/>
      <c r="AA131" s="791">
        <v>16586829</v>
      </c>
      <c r="AB131" s="792"/>
      <c r="AC131" s="792"/>
      <c r="AD131" s="792"/>
      <c r="AE131" s="793"/>
      <c r="AF131" s="794">
        <v>17226490</v>
      </c>
      <c r="AG131" s="792"/>
      <c r="AH131" s="792"/>
      <c r="AI131" s="792"/>
      <c r="AJ131" s="793"/>
      <c r="AK131" s="794">
        <v>18510109</v>
      </c>
      <c r="AL131" s="792"/>
      <c r="AM131" s="792"/>
      <c r="AN131" s="792"/>
      <c r="AO131" s="793"/>
      <c r="AP131" s="795"/>
      <c r="AQ131" s="796"/>
      <c r="AR131" s="796"/>
      <c r="AS131" s="796"/>
      <c r="AT131" s="797"/>
      <c r="AU131" s="229"/>
      <c r="AV131" s="229"/>
      <c r="AW131" s="229"/>
      <c r="AX131" s="757" t="s">
        <v>433</v>
      </c>
      <c r="AY131" s="758"/>
      <c r="AZ131" s="758"/>
      <c r="BA131" s="758"/>
      <c r="BB131" s="758"/>
      <c r="BC131" s="758"/>
      <c r="BD131" s="758"/>
      <c r="BE131" s="759"/>
      <c r="BF131" s="760" t="s">
        <v>409</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766" t="s">
        <v>434</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435</v>
      </c>
      <c r="W132" s="770"/>
      <c r="X132" s="770"/>
      <c r="Y132" s="770"/>
      <c r="Z132" s="771"/>
      <c r="AA132" s="772">
        <v>4.3460989440000004</v>
      </c>
      <c r="AB132" s="773"/>
      <c r="AC132" s="773"/>
      <c r="AD132" s="773"/>
      <c r="AE132" s="774"/>
      <c r="AF132" s="775">
        <v>4.0390990850000001</v>
      </c>
      <c r="AG132" s="773"/>
      <c r="AH132" s="773"/>
      <c r="AI132" s="773"/>
      <c r="AJ132" s="774"/>
      <c r="AK132" s="775">
        <v>3.8790209180000002</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436</v>
      </c>
      <c r="W133" s="749"/>
      <c r="X133" s="749"/>
      <c r="Y133" s="749"/>
      <c r="Z133" s="750"/>
      <c r="AA133" s="751">
        <v>4.5999999999999996</v>
      </c>
      <c r="AB133" s="752"/>
      <c r="AC133" s="752"/>
      <c r="AD133" s="752"/>
      <c r="AE133" s="753"/>
      <c r="AF133" s="751">
        <v>4.0999999999999996</v>
      </c>
      <c r="AG133" s="752"/>
      <c r="AH133" s="752"/>
      <c r="AI133" s="752"/>
      <c r="AJ133" s="753"/>
      <c r="AK133" s="751">
        <v>4</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1mul/94nRpnFfPm2Ijc9jOw6zmwpxyBN/CpIvcUiqkG92TM5EJntYQZVzxUOvu6KN4zxkRjt1vVrq/5fPJ8itQ==" saltValue="wnCifBzdo3h1+h4c/yC8p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R58" zoomScale="75" zoomScaleNormal="85" zoomScaleSheetLayoutView="75" workbookViewId="0">
      <selection activeCell="DN87" sqref="DN87"/>
    </sheetView>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437</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3" zoomScaleNormal="100" zoomScaleSheetLayoutView="55" workbookViewId="0">
      <selection activeCell="BA74" sqref="BA74"/>
    </sheetView>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laPlm2tTgSwsS9Sd0c7rXHVK5+VrCd0/Y0uSULEJU4dgusd4GQXRhEt/Y2Y8SYlUje/Q9Al0XZcrEx5hOgW6fg==" saltValue="JHSSgi+NNn3P+Bcs0d7A4Q==" spinCount="100000" sheet="1" objects="1" scenarios="1"/>
  <dataConsolidate/>
  <phoneticPr fontId="2"/>
  <printOptions horizontalCentered="1" verticalCentered="1"/>
  <pageMargins left="0" right="0" top="0" bottom="0" header="0" footer="0"/>
  <pageSetup paperSize="9" scale="48" orientation="landscape"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5" sqref="A5"/>
    </sheetView>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438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439</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440</v>
      </c>
      <c r="AP7" s="268"/>
      <c r="AQ7" s="269" t="s">
        <v>441</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442</v>
      </c>
      <c r="AQ8" s="275" t="s">
        <v>443</v>
      </c>
      <c r="AR8" s="276" t="s">
        <v>444</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445</v>
      </c>
      <c r="AL9" s="1159"/>
      <c r="AM9" s="1159"/>
      <c r="AN9" s="1160"/>
      <c r="AO9" s="277">
        <v>4680661</v>
      </c>
      <c r="AP9" s="277">
        <v>44286</v>
      </c>
      <c r="AQ9" s="278">
        <v>62021</v>
      </c>
      <c r="AR9" s="279">
        <v>-28.6</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446</v>
      </c>
      <c r="AL10" s="1159"/>
      <c r="AM10" s="1159"/>
      <c r="AN10" s="1160"/>
      <c r="AO10" s="280">
        <v>789632</v>
      </c>
      <c r="AP10" s="280">
        <v>7471</v>
      </c>
      <c r="AQ10" s="281">
        <v>4339</v>
      </c>
      <c r="AR10" s="282">
        <v>72.2</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447</v>
      </c>
      <c r="AL11" s="1159"/>
      <c r="AM11" s="1159"/>
      <c r="AN11" s="1160"/>
      <c r="AO11" s="280">
        <v>11851</v>
      </c>
      <c r="AP11" s="280">
        <v>112</v>
      </c>
      <c r="AQ11" s="281">
        <v>554</v>
      </c>
      <c r="AR11" s="282">
        <v>-79.8</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448</v>
      </c>
      <c r="AL12" s="1159"/>
      <c r="AM12" s="1159"/>
      <c r="AN12" s="1160"/>
      <c r="AO12" s="280" t="s">
        <v>449</v>
      </c>
      <c r="AP12" s="280" t="s">
        <v>449</v>
      </c>
      <c r="AQ12" s="281">
        <v>17</v>
      </c>
      <c r="AR12" s="282" t="s">
        <v>449</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450</v>
      </c>
      <c r="AL13" s="1159"/>
      <c r="AM13" s="1159"/>
      <c r="AN13" s="1160"/>
      <c r="AO13" s="280">
        <v>238917</v>
      </c>
      <c r="AP13" s="280">
        <v>2261</v>
      </c>
      <c r="AQ13" s="281">
        <v>2525</v>
      </c>
      <c r="AR13" s="282">
        <v>-10.5</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451</v>
      </c>
      <c r="AL14" s="1159"/>
      <c r="AM14" s="1159"/>
      <c r="AN14" s="1160"/>
      <c r="AO14" s="280">
        <v>38969</v>
      </c>
      <c r="AP14" s="280">
        <v>369</v>
      </c>
      <c r="AQ14" s="281">
        <v>1158</v>
      </c>
      <c r="AR14" s="282">
        <v>-68.099999999999994</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452</v>
      </c>
      <c r="AL15" s="1162"/>
      <c r="AM15" s="1162"/>
      <c r="AN15" s="1163"/>
      <c r="AO15" s="280">
        <v>-332182</v>
      </c>
      <c r="AP15" s="280">
        <v>-3143</v>
      </c>
      <c r="AQ15" s="281">
        <v>-4174</v>
      </c>
      <c r="AR15" s="282">
        <v>-24.7</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186</v>
      </c>
      <c r="AL16" s="1162"/>
      <c r="AM16" s="1162"/>
      <c r="AN16" s="1163"/>
      <c r="AO16" s="280">
        <v>5427848</v>
      </c>
      <c r="AP16" s="280">
        <v>51355</v>
      </c>
      <c r="AQ16" s="281">
        <v>66439</v>
      </c>
      <c r="AR16" s="282">
        <v>-22.7</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453</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454</v>
      </c>
      <c r="AP20" s="289" t="s">
        <v>455</v>
      </c>
      <c r="AQ20" s="290" t="s">
        <v>456</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457</v>
      </c>
      <c r="AL21" s="1165"/>
      <c r="AM21" s="1165"/>
      <c r="AN21" s="1166"/>
      <c r="AO21" s="293">
        <v>4.04</v>
      </c>
      <c r="AP21" s="294">
        <v>6.1</v>
      </c>
      <c r="AQ21" s="295">
        <v>-2.06</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458</v>
      </c>
      <c r="AL22" s="1165"/>
      <c r="AM22" s="1165"/>
      <c r="AN22" s="1166"/>
      <c r="AO22" s="298">
        <v>101.7</v>
      </c>
      <c r="AP22" s="299">
        <v>99</v>
      </c>
      <c r="AQ22" s="300">
        <v>2.7</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57" t="s">
        <v>459</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c r="A27" s="305"/>
      <c r="AO27" s="258"/>
      <c r="AP27" s="258"/>
      <c r="AQ27" s="258"/>
      <c r="AR27" s="258"/>
      <c r="AS27" s="258"/>
      <c r="AT27" s="258"/>
    </row>
    <row r="28" spans="1:46" ht="17.25">
      <c r="A28" s="259" t="s">
        <v>460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461</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440</v>
      </c>
      <c r="AP30" s="268"/>
      <c r="AQ30" s="269" t="s">
        <v>441</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442</v>
      </c>
      <c r="AQ31" s="275" t="s">
        <v>443</v>
      </c>
      <c r="AR31" s="276" t="s">
        <v>444</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462</v>
      </c>
      <c r="AL32" s="1149"/>
      <c r="AM32" s="1149"/>
      <c r="AN32" s="1150"/>
      <c r="AO32" s="308">
        <v>2488590</v>
      </c>
      <c r="AP32" s="308">
        <v>23546</v>
      </c>
      <c r="AQ32" s="309">
        <v>33147</v>
      </c>
      <c r="AR32" s="310">
        <v>-29</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463</v>
      </c>
      <c r="AL33" s="1149"/>
      <c r="AM33" s="1149"/>
      <c r="AN33" s="1150"/>
      <c r="AO33" s="308" t="s">
        <v>449</v>
      </c>
      <c r="AP33" s="308" t="s">
        <v>449</v>
      </c>
      <c r="AQ33" s="309">
        <v>7</v>
      </c>
      <c r="AR33" s="310" t="s">
        <v>449</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464</v>
      </c>
      <c r="AL34" s="1149"/>
      <c r="AM34" s="1149"/>
      <c r="AN34" s="1150"/>
      <c r="AO34" s="308" t="s">
        <v>449</v>
      </c>
      <c r="AP34" s="308" t="s">
        <v>449</v>
      </c>
      <c r="AQ34" s="309">
        <v>24</v>
      </c>
      <c r="AR34" s="310" t="s">
        <v>449</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465</v>
      </c>
      <c r="AL35" s="1149"/>
      <c r="AM35" s="1149"/>
      <c r="AN35" s="1150"/>
      <c r="AO35" s="308">
        <v>540955</v>
      </c>
      <c r="AP35" s="308">
        <v>5118</v>
      </c>
      <c r="AQ35" s="309">
        <v>5872</v>
      </c>
      <c r="AR35" s="310">
        <v>-12.8</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466</v>
      </c>
      <c r="AL36" s="1149"/>
      <c r="AM36" s="1149"/>
      <c r="AN36" s="1150"/>
      <c r="AO36" s="308">
        <v>544462</v>
      </c>
      <c r="AP36" s="308">
        <v>5151</v>
      </c>
      <c r="AQ36" s="309">
        <v>1168</v>
      </c>
      <c r="AR36" s="310">
        <v>341</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467</v>
      </c>
      <c r="AL37" s="1149"/>
      <c r="AM37" s="1149"/>
      <c r="AN37" s="1150"/>
      <c r="AO37" s="308" t="s">
        <v>449</v>
      </c>
      <c r="AP37" s="308" t="s">
        <v>449</v>
      </c>
      <c r="AQ37" s="309">
        <v>720</v>
      </c>
      <c r="AR37" s="310" t="s">
        <v>449</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468</v>
      </c>
      <c r="AL38" s="1152"/>
      <c r="AM38" s="1152"/>
      <c r="AN38" s="1153"/>
      <c r="AO38" s="311" t="s">
        <v>449</v>
      </c>
      <c r="AP38" s="311" t="s">
        <v>449</v>
      </c>
      <c r="AQ38" s="312">
        <v>1</v>
      </c>
      <c r="AR38" s="300" t="s">
        <v>449</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469</v>
      </c>
      <c r="AL39" s="1152"/>
      <c r="AM39" s="1152"/>
      <c r="AN39" s="1153"/>
      <c r="AO39" s="308">
        <v>-526057</v>
      </c>
      <c r="AP39" s="308">
        <v>-4977</v>
      </c>
      <c r="AQ39" s="309">
        <v>-6245</v>
      </c>
      <c r="AR39" s="310">
        <v>-20.3</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470</v>
      </c>
      <c r="AL40" s="1149"/>
      <c r="AM40" s="1149"/>
      <c r="AN40" s="1150"/>
      <c r="AO40" s="308">
        <v>-2329939</v>
      </c>
      <c r="AP40" s="308">
        <v>-22045</v>
      </c>
      <c r="AQ40" s="309">
        <v>-25563</v>
      </c>
      <c r="AR40" s="310">
        <v>-13.8</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259</v>
      </c>
      <c r="AL41" s="1155"/>
      <c r="AM41" s="1155"/>
      <c r="AN41" s="1156"/>
      <c r="AO41" s="308">
        <v>718011</v>
      </c>
      <c r="AP41" s="308">
        <v>6793</v>
      </c>
      <c r="AQ41" s="309">
        <v>9130</v>
      </c>
      <c r="AR41" s="310">
        <v>-25.6</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471</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472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473</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440</v>
      </c>
      <c r="AN49" s="1143" t="s">
        <v>474</v>
      </c>
      <c r="AO49" s="1144"/>
      <c r="AP49" s="1144"/>
      <c r="AQ49" s="1144"/>
      <c r="AR49" s="1145"/>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475</v>
      </c>
      <c r="AO50" s="325" t="s">
        <v>476</v>
      </c>
      <c r="AP50" s="326" t="s">
        <v>477</v>
      </c>
      <c r="AQ50" s="327" t="s">
        <v>478</v>
      </c>
      <c r="AR50" s="328" t="s">
        <v>479</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480</v>
      </c>
      <c r="AL51" s="321"/>
      <c r="AM51" s="329">
        <v>3532289</v>
      </c>
      <c r="AN51" s="330">
        <v>34052</v>
      </c>
      <c r="AO51" s="331">
        <v>4.2</v>
      </c>
      <c r="AP51" s="332">
        <v>42651</v>
      </c>
      <c r="AQ51" s="333">
        <v>4.3</v>
      </c>
      <c r="AR51" s="334">
        <v>-0.1</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481</v>
      </c>
      <c r="AM52" s="337">
        <v>2909219</v>
      </c>
      <c r="AN52" s="338">
        <v>28046</v>
      </c>
      <c r="AO52" s="339">
        <v>23.2</v>
      </c>
      <c r="AP52" s="340">
        <v>22675</v>
      </c>
      <c r="AQ52" s="341">
        <v>-5.9</v>
      </c>
      <c r="AR52" s="342">
        <v>29.1</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482</v>
      </c>
      <c r="AL53" s="321"/>
      <c r="AM53" s="329">
        <v>5839028</v>
      </c>
      <c r="AN53" s="330">
        <v>56224</v>
      </c>
      <c r="AO53" s="331">
        <v>65.099999999999994</v>
      </c>
      <c r="AP53" s="332">
        <v>43226</v>
      </c>
      <c r="AQ53" s="333">
        <v>1.3</v>
      </c>
      <c r="AR53" s="334">
        <v>63.8</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481</v>
      </c>
      <c r="AM54" s="337">
        <v>5218552</v>
      </c>
      <c r="AN54" s="338">
        <v>50249</v>
      </c>
      <c r="AO54" s="339">
        <v>79.2</v>
      </c>
      <c r="AP54" s="340">
        <v>22622</v>
      </c>
      <c r="AQ54" s="341">
        <v>-0.2</v>
      </c>
      <c r="AR54" s="342">
        <v>79.400000000000006</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483</v>
      </c>
      <c r="AL55" s="321"/>
      <c r="AM55" s="329">
        <v>1568233</v>
      </c>
      <c r="AN55" s="330">
        <v>15074</v>
      </c>
      <c r="AO55" s="331">
        <v>-73.2</v>
      </c>
      <c r="AP55" s="332">
        <v>42836</v>
      </c>
      <c r="AQ55" s="333">
        <v>-0.9</v>
      </c>
      <c r="AR55" s="334">
        <v>-72.3</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481</v>
      </c>
      <c r="AM56" s="337">
        <v>938996</v>
      </c>
      <c r="AN56" s="338">
        <v>9026</v>
      </c>
      <c r="AO56" s="339">
        <v>-82</v>
      </c>
      <c r="AP56" s="340">
        <v>22936</v>
      </c>
      <c r="AQ56" s="341">
        <v>1.4</v>
      </c>
      <c r="AR56" s="342">
        <v>-83.4</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484</v>
      </c>
      <c r="AL57" s="321"/>
      <c r="AM57" s="329">
        <v>2386701</v>
      </c>
      <c r="AN57" s="330">
        <v>22814</v>
      </c>
      <c r="AO57" s="331">
        <v>51.3</v>
      </c>
      <c r="AP57" s="332">
        <v>44161</v>
      </c>
      <c r="AQ57" s="333">
        <v>3.1</v>
      </c>
      <c r="AR57" s="334">
        <v>48.2</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481</v>
      </c>
      <c r="AM58" s="337">
        <v>1152908</v>
      </c>
      <c r="AN58" s="338">
        <v>11020</v>
      </c>
      <c r="AO58" s="339">
        <v>22.1</v>
      </c>
      <c r="AP58" s="340">
        <v>23644</v>
      </c>
      <c r="AQ58" s="341">
        <v>3.1</v>
      </c>
      <c r="AR58" s="342">
        <v>19</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485</v>
      </c>
      <c r="AL59" s="321"/>
      <c r="AM59" s="329">
        <v>1498794</v>
      </c>
      <c r="AN59" s="330">
        <v>14181</v>
      </c>
      <c r="AO59" s="331">
        <v>-37.799999999999997</v>
      </c>
      <c r="AP59" s="332">
        <v>43955</v>
      </c>
      <c r="AQ59" s="333">
        <v>-0.5</v>
      </c>
      <c r="AR59" s="334">
        <v>-37.299999999999997</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481</v>
      </c>
      <c r="AM60" s="337">
        <v>1026542</v>
      </c>
      <c r="AN60" s="338">
        <v>9713</v>
      </c>
      <c r="AO60" s="339">
        <v>-11.9</v>
      </c>
      <c r="AP60" s="340">
        <v>21318</v>
      </c>
      <c r="AQ60" s="341">
        <v>-9.8000000000000007</v>
      </c>
      <c r="AR60" s="342">
        <v>-2.1</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486</v>
      </c>
      <c r="AL61" s="343"/>
      <c r="AM61" s="344">
        <v>2965009</v>
      </c>
      <c r="AN61" s="345">
        <v>28469</v>
      </c>
      <c r="AO61" s="346">
        <v>1.9</v>
      </c>
      <c r="AP61" s="347">
        <v>43366</v>
      </c>
      <c r="AQ61" s="348">
        <v>1.5</v>
      </c>
      <c r="AR61" s="334">
        <v>0.4</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481</v>
      </c>
      <c r="AM62" s="337">
        <v>2249243</v>
      </c>
      <c r="AN62" s="338">
        <v>21611</v>
      </c>
      <c r="AO62" s="339">
        <v>6.1</v>
      </c>
      <c r="AP62" s="340">
        <v>22639</v>
      </c>
      <c r="AQ62" s="341">
        <v>-2.2999999999999998</v>
      </c>
      <c r="AR62" s="342">
        <v>8.4</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Q77hfOwy9BhAfyJX3R4n4JkqQLTDA0iYw6HOn2glkb+ZIq+NzUMdGT+jPZLnZDV+tVYPYIK0491JhdCipGliwA==" saltValue="zW98yEOevcDKH6tTwZVMe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488</v>
      </c>
    </row>
    <row r="120" spans="125:125" ht="13.5" hidden="1" customHeight="1"/>
    <row r="121" spans="125:125" ht="13.5" hidden="1" customHeight="1">
      <c r="DU121" s="255"/>
    </row>
  </sheetData>
  <sheetProtection algorithmName="SHA-512" hashValue="DIAUIggkPEG2sjPJz65E5rPGnW6dUCloPpewSOQHG0fSDb4Vsml/FRIONscKFHJ27wixd04SiGY+J2OrwHSjAg==" saltValue="hOvn5nSH6ziXWtQ83lEg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489</v>
      </c>
    </row>
  </sheetData>
  <sheetProtection algorithmName="SHA-512" hashValue="ZlhwronG8IR14odUWVDY3xCnaZQFJQr4Oa4yB/AZNKFSY6cni0HWo45G4L9cHHchlW9Sez0wkm4tJ+2ZiJk9nA==" saltValue="W2VD9criUDh0lqw3tFr1f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election activeCell="H63" sqref="H6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490</v>
      </c>
      <c r="G46" s="8" t="s">
        <v>491</v>
      </c>
      <c r="H46" s="8" t="s">
        <v>492</v>
      </c>
      <c r="I46" s="8" t="s">
        <v>493</v>
      </c>
      <c r="J46" s="9" t="s">
        <v>494</v>
      </c>
    </row>
    <row r="47" spans="2:10" ht="57.75" customHeight="1">
      <c r="B47" s="10"/>
      <c r="C47" s="1167" t="s">
        <v>3</v>
      </c>
      <c r="D47" s="1167"/>
      <c r="E47" s="1168"/>
      <c r="F47" s="11">
        <v>15.23</v>
      </c>
      <c r="G47" s="12">
        <v>10.09</v>
      </c>
      <c r="H47" s="12">
        <v>9.98</v>
      </c>
      <c r="I47" s="12">
        <v>13.74</v>
      </c>
      <c r="J47" s="13">
        <v>18.43</v>
      </c>
    </row>
    <row r="48" spans="2:10" ht="57.75" customHeight="1">
      <c r="B48" s="14"/>
      <c r="C48" s="1169" t="s">
        <v>4</v>
      </c>
      <c r="D48" s="1169"/>
      <c r="E48" s="1170"/>
      <c r="F48" s="15">
        <v>4.47</v>
      </c>
      <c r="G48" s="16">
        <v>4.7</v>
      </c>
      <c r="H48" s="16">
        <v>4.45</v>
      </c>
      <c r="I48" s="16">
        <v>5.08</v>
      </c>
      <c r="J48" s="17">
        <v>7.07</v>
      </c>
    </row>
    <row r="49" spans="2:10" ht="57.75" customHeight="1" thickBot="1">
      <c r="B49" s="18"/>
      <c r="C49" s="1171" t="s">
        <v>5</v>
      </c>
      <c r="D49" s="1171"/>
      <c r="E49" s="1172"/>
      <c r="F49" s="19" t="s">
        <v>495</v>
      </c>
      <c r="G49" s="20" t="s">
        <v>496</v>
      </c>
      <c r="H49" s="20" t="s">
        <v>497</v>
      </c>
      <c r="I49" s="20">
        <v>4.8</v>
      </c>
      <c r="J49" s="21">
        <v>7.71</v>
      </c>
    </row>
    <row r="50" spans="2:10"/>
  </sheetData>
  <sheetProtection algorithmName="SHA-512" hashValue="966ILML7K27ak7chNk8MyDWV/CrKlbpE5X+E1D3zQdi9VOe8ra0vx3wDB1hSaGb3bv4ljfzB67k4YjrrSe5hpA==" saltValue="fioDpBNyDQMM06+79L7y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0983hara</cp:lastModifiedBy>
  <cp:lastPrinted>2023-03-28T09:08:09Z</cp:lastPrinted>
  <dcterms:created xsi:type="dcterms:W3CDTF">2023-02-20T07:11:12Z</dcterms:created>
  <dcterms:modified xsi:type="dcterms:W3CDTF">2023-03-28T09:23:52Z</dcterms:modified>
  <cp:category/>
</cp:coreProperties>
</file>